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 TRANSPARENCIA 2026\FEBRERO 2026\"/>
    </mc:Choice>
  </mc:AlternateContent>
  <xr:revisionPtr revIDLastSave="0" documentId="13_ncr:1_{32A3F274-DFBB-4E0D-8BC5-F5332830125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Nomina vigilancia 02-2026" sheetId="1" r:id="rId1"/>
    <sheet name="Nomina Fijo 02-2026" sheetId="3" r:id="rId2"/>
    <sheet name="Nomina Temporal 02-2026" sheetId="2" r:id="rId3"/>
  </sheets>
  <definedNames>
    <definedName name="_xlnm.Print_Area" localSheetId="1">'Nomina Fijo 02-2026'!$A$1:$M$103</definedName>
    <definedName name="_xlnm.Print_Area" localSheetId="2">'Nomina Temporal 02-2026'!$B$1:$M$70</definedName>
    <definedName name="_xlnm.Print_Area" localSheetId="0">'Nomina vigilancia 02-2026'!$A$1:$N$55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3" l="1"/>
  <c r="M85" i="3" s="1"/>
  <c r="L52" i="3"/>
  <c r="M52" i="3"/>
  <c r="L24" i="3"/>
  <c r="M24" i="3" s="1"/>
  <c r="M56" i="2"/>
  <c r="H56" i="2"/>
  <c r="L32" i="1"/>
  <c r="M32" i="1"/>
  <c r="M48" i="2"/>
  <c r="L84" i="3"/>
  <c r="M84" i="3" s="1"/>
  <c r="L47" i="2"/>
  <c r="M47" i="2" s="1"/>
  <c r="L33" i="1"/>
  <c r="M33" i="1" s="1"/>
  <c r="L31" i="1"/>
  <c r="M31" i="1" s="1"/>
  <c r="L50" i="3"/>
  <c r="M50" i="3" s="1"/>
  <c r="L49" i="3"/>
  <c r="M49" i="3" s="1"/>
  <c r="M55" i="2"/>
  <c r="H55" i="2"/>
  <c r="J39" i="2"/>
  <c r="L67" i="3"/>
  <c r="M67" i="3" s="1"/>
  <c r="L89" i="3"/>
  <c r="M89" i="3" s="1"/>
  <c r="L82" i="3"/>
  <c r="M82" i="3" s="1"/>
  <c r="L83" i="3"/>
  <c r="M83" i="3" s="1"/>
  <c r="L88" i="3"/>
  <c r="M88" i="3" s="1"/>
  <c r="L87" i="3"/>
  <c r="M87" i="3" s="1"/>
  <c r="L86" i="3"/>
  <c r="M86" i="3" s="1"/>
  <c r="L81" i="3"/>
  <c r="M81" i="3" s="1"/>
  <c r="L80" i="3"/>
  <c r="M80" i="3" s="1"/>
  <c r="L79" i="3"/>
  <c r="M79" i="3" s="1"/>
  <c r="L78" i="3"/>
  <c r="M78" i="3" s="1"/>
  <c r="L77" i="3"/>
  <c r="M77" i="3" s="1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6" i="3"/>
  <c r="M66" i="3" s="1"/>
  <c r="L65" i="3"/>
  <c r="M65" i="3" s="1"/>
  <c r="L64" i="3"/>
  <c r="M64" i="3" s="1"/>
  <c r="L63" i="3"/>
  <c r="M63" i="3" s="1"/>
  <c r="L62" i="3"/>
  <c r="M62" i="3" s="1"/>
  <c r="L61" i="3"/>
  <c r="M61" i="3" s="1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L54" i="3"/>
  <c r="M54" i="3" s="1"/>
  <c r="L53" i="3"/>
  <c r="M53" i="3" s="1"/>
  <c r="L51" i="3"/>
  <c r="M51" i="3" s="1"/>
  <c r="L48" i="3"/>
  <c r="M48" i="3" s="1"/>
  <c r="L47" i="3"/>
  <c r="M47" i="3" s="1"/>
  <c r="L46" i="3"/>
  <c r="M46" i="3" s="1"/>
  <c r="L45" i="3"/>
  <c r="M45" i="3" s="1"/>
  <c r="L44" i="3"/>
  <c r="M44" i="3" s="1"/>
  <c r="L43" i="3"/>
  <c r="M43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L59" i="2"/>
  <c r="M59" i="2" s="1"/>
  <c r="J57" i="2"/>
  <c r="J53" i="2"/>
  <c r="J51" i="2"/>
  <c r="J46" i="2"/>
  <c r="J45" i="2"/>
  <c r="J43" i="2"/>
  <c r="J42" i="2"/>
  <c r="J41" i="2"/>
  <c r="J38" i="2"/>
  <c r="J36" i="2"/>
  <c r="J35" i="2"/>
  <c r="J34" i="2"/>
  <c r="J33" i="2"/>
  <c r="J32" i="2"/>
  <c r="J31" i="2"/>
  <c r="J29" i="2"/>
  <c r="J26" i="2"/>
  <c r="J25" i="2"/>
  <c r="J24" i="2"/>
  <c r="J17" i="2"/>
  <c r="J16" i="2"/>
  <c r="J12" i="2"/>
  <c r="H57" i="2"/>
  <c r="H53" i="2"/>
  <c r="H51" i="2"/>
  <c r="H46" i="2"/>
  <c r="H45" i="2"/>
  <c r="H43" i="2"/>
  <c r="H42" i="2"/>
  <c r="H41" i="2"/>
  <c r="H39" i="2"/>
  <c r="H38" i="2"/>
  <c r="H36" i="2"/>
  <c r="H35" i="2"/>
  <c r="H34" i="2"/>
  <c r="H33" i="2"/>
  <c r="H32" i="2"/>
  <c r="H31" i="2"/>
  <c r="H29" i="2"/>
  <c r="H26" i="2"/>
  <c r="H25" i="2"/>
  <c r="H24" i="2"/>
  <c r="H17" i="2"/>
  <c r="H16" i="2"/>
  <c r="H12" i="2"/>
  <c r="M42" i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3" i="1"/>
  <c r="M43" i="1" s="1"/>
  <c r="K45" i="1"/>
  <c r="K90" i="3"/>
  <c r="I90" i="3"/>
  <c r="H90" i="3"/>
  <c r="G90" i="3"/>
  <c r="E90" i="3"/>
  <c r="E60" i="2"/>
  <c r="J90" i="3"/>
  <c r="K60" i="2"/>
  <c r="G60" i="2"/>
  <c r="L43" i="2" l="1"/>
  <c r="M43" i="2" s="1"/>
  <c r="M90" i="3"/>
  <c r="L39" i="2"/>
  <c r="M39" i="2" s="1"/>
  <c r="I60" i="2"/>
  <c r="L36" i="2"/>
  <c r="M36" i="2" s="1"/>
  <c r="L90" i="3"/>
  <c r="L41" i="2"/>
  <c r="M41" i="2" s="1"/>
  <c r="L42" i="2"/>
  <c r="M42" i="2" s="1"/>
  <c r="L24" i="2"/>
  <c r="M24" i="2" s="1"/>
  <c r="L25" i="2"/>
  <c r="M25" i="2" s="1"/>
  <c r="L12" i="2"/>
  <c r="M12" i="2" s="1"/>
  <c r="L26" i="2"/>
  <c r="M26" i="2" s="1"/>
  <c r="L31" i="2"/>
  <c r="M31" i="2" s="1"/>
  <c r="L29" i="2"/>
  <c r="M29" i="2" s="1"/>
  <c r="L32" i="2"/>
  <c r="M32" i="2" s="1"/>
  <c r="L33" i="2"/>
  <c r="M33" i="2" s="1"/>
  <c r="L34" i="2"/>
  <c r="M34" i="2" s="1"/>
  <c r="L45" i="2"/>
  <c r="M45" i="2" s="1"/>
  <c r="L46" i="2"/>
  <c r="M46" i="2" s="1"/>
  <c r="L16" i="2"/>
  <c r="M16" i="2" s="1"/>
  <c r="L51" i="2"/>
  <c r="M51" i="2" s="1"/>
  <c r="L17" i="2"/>
  <c r="M17" i="2" s="1"/>
  <c r="H60" i="2"/>
  <c r="L35" i="2"/>
  <c r="M35" i="2" s="1"/>
  <c r="L45" i="1"/>
  <c r="M22" i="1"/>
  <c r="M45" i="1" s="1"/>
  <c r="J60" i="2"/>
  <c r="L57" i="2"/>
  <c r="M57" i="2" s="1"/>
  <c r="L38" i="2"/>
  <c r="M38" i="2" s="1"/>
  <c r="L53" i="2"/>
  <c r="M53" i="2" s="1"/>
  <c r="G45" i="1"/>
  <c r="E45" i="1"/>
  <c r="L60" i="2" l="1"/>
  <c r="M60" i="2" s="1"/>
  <c r="I45" i="1"/>
</calcChain>
</file>

<file path=xl/sharedStrings.xml><?xml version="1.0" encoding="utf-8"?>
<sst xmlns="http://schemas.openxmlformats.org/spreadsheetml/2006/main" count="571" uniqueCount="232">
  <si>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</si>
  <si>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</si>
  <si>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</si>
  <si>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</si>
  <si>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</si>
  <si>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</si>
  <si>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</si>
  <si>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</si>
  <si>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</si>
  <si>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</si>
  <si>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</si>
  <si>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</si>
  <si>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</si>
  <si>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</si>
  <si>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</si>
  <si>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</si>
  <si>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</si>
  <si>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</si>
  <si>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</si>
  <si>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</si>
  <si>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</si>
  <si>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</si>
  <si>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</si>
  <si>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</si>
  <si>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</si>
  <si>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</si>
  <si>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</si>
  <si>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</si>
  <si>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</si>
  <si>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</si>
  <si>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</si>
  <si>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</si>
  <si>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</si>
  <si>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</si>
  <si>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</si>
  <si>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</si>
  <si>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</si>
  <si>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</si>
  <si>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</si>
  <si>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</si>
  <si>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</si>
  <si>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</si>
  <si>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</si>
  <si>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</si>
  <si>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</si>
  <si>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</si>
  <si>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</si>
  <si>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</si>
  <si>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</si>
  <si>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</si>
  <si>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</si>
  <si>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</si>
  <si>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</si>
  <si>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</si>
  <si>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</si>
  <si>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</si>
  <si>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t>Aprobado Por: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</si>
  <si>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</si>
  <si>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</si>
  <si>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</si>
  <si>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</si>
  <si>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</si>
  <si>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</si>
  <si>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</si>
  <si>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</si>
  <si>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</si>
  <si>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</si>
  <si>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</si>
  <si>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</si>
  <si>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</si>
  <si>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</si>
  <si>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</si>
  <si>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FEMENINO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</si>
  <si>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</si>
  <si>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</si>
  <si>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</si>
  <si>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</si>
  <si>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</si>
  <si>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</si>
  <si>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</si>
  <si>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</si>
  <si>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</si>
  <si>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</si>
  <si>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</si>
  <si>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</si>
  <si>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</si>
  <si>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</si>
  <si>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</si>
  <si>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</si>
  <si>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</si>
  <si>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</si>
  <si>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</si>
  <si>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</si>
  <si>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</si>
  <si>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SECRETARIA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</si>
  <si>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</si>
  <si>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</si>
  <si>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</si>
  <si>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</si>
  <si>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</si>
  <si>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</si>
  <si>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AUXILIAR ADMINISTRATIVO (A)</t>
  </si>
  <si>
    <t>BRYAM MARIANO MEJIA GIL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</si>
  <si>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</si>
  <si>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</si>
  <si>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</si>
  <si>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</si>
  <si>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</si>
  <si>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</si>
  <si>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</si>
  <si>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</si>
  <si>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</si>
  <si>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</si>
  <si>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</si>
  <si>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</si>
  <si>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</si>
  <si>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</si>
  <si>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</si>
  <si>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</si>
  <si>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</si>
  <si>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</si>
  <si>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</si>
  <si>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</si>
  <si>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</si>
  <si>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</si>
  <si>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</si>
  <si>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</si>
  <si>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</si>
  <si>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</si>
  <si>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</si>
  <si>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</si>
  <si>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</si>
  <si>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</si>
  <si>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</si>
  <si>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</si>
  <si>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</si>
  <si>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</si>
  <si>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</si>
  <si>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</si>
  <si>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</si>
  <si>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</si>
  <si>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</si>
  <si>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</si>
  <si>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</si>
  <si>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</si>
  <si>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</si>
  <si>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</si>
  <si>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</si>
  <si>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</si>
  <si>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</si>
  <si>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</si>
  <si>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</si>
  <si>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</si>
  <si>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</si>
  <si>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</si>
  <si>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</si>
  <si>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</si>
  <si>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</si>
  <si>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</si>
  <si>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</si>
  <si>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</si>
  <si>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</si>
  <si>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</si>
  <si>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</si>
  <si>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</si>
  <si>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</si>
  <si>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</si>
  <si>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</si>
  <si>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</si>
  <si>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</si>
  <si>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</si>
  <si>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</si>
  <si>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</si>
  <si>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</si>
  <si>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</si>
  <si>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DIVISION DE COMPRAS Y CONTRATACIONES-COE</t>
  </si>
  <si>
    <t>YULISABEL FLORIAN MEDINA</t>
  </si>
  <si>
    <t>ALDO GIUSEPPE D ALESSANDRO RODRIGUEZ</t>
  </si>
  <si>
    <t>DAYSI RODRIGUEZ</t>
  </si>
  <si>
    <t>ANALISTA DE PLANIFICACION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</si>
  <si>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</si>
  <si>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</si>
  <si>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</si>
  <si>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</si>
  <si>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</si>
  <si>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</si>
  <si>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LUISA ESTELA PEREZ ENCARNACION</t>
  </si>
  <si>
    <t xml:space="preserve"> </t>
  </si>
  <si>
    <t>ANGELICA MARIA ALCANTARA VALDEZ</t>
  </si>
  <si>
    <t>MICAURIS DEL CARMEN GARCIA RODRIGUEZ</t>
  </si>
  <si>
    <t>ENC. DE COMPRAS Y CONTRATACIONES</t>
  </si>
  <si>
    <t>SECCION DE CORRESPONDENCIA Y ARCHIVO CENTRAL-COE</t>
  </si>
  <si>
    <t>EURISON VALENTIN ROSARIO MATOS</t>
  </si>
  <si>
    <t xml:space="preserve"> Licda. Vilma Báez</t>
  </si>
  <si>
    <t>ENCARGADO (A)RECURSOS HUMANOS</t>
  </si>
  <si>
    <t>DIVISION DE JURIDICA-COE</t>
  </si>
  <si>
    <t>MARIA GRECIA FERRERAS ROSADO</t>
  </si>
  <si>
    <t>ANALISTA DE RECURSOS HUMANOS</t>
  </si>
  <si>
    <t>ELADIO LAURENCIO MAGALLANES</t>
  </si>
  <si>
    <t>ASISTEN SERVICIOS PERSONALES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</si>
  <si>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Maria Ferreras</t>
    </r>
  </si>
  <si>
    <t>JUANA LEONIDAS BEATO BERROIA</t>
  </si>
  <si>
    <t>TECNICO DE COMPRAS</t>
  </si>
  <si>
    <t>ENC. SESION DE CONTABILIDAD</t>
  </si>
  <si>
    <t>RUBENNY ELIZABETH ALCANTARA CRUZ</t>
  </si>
  <si>
    <t xml:space="preserve">AUXILIAR ADMINISTRATIVA </t>
  </si>
  <si>
    <t>JOAN MANUEL ROMERO RODRIGUEZ</t>
  </si>
  <si>
    <t>RAMON IVAN GUZMAN REYES</t>
  </si>
  <si>
    <t>VICTOR ADOLGO PEREZ CARRASCO</t>
  </si>
  <si>
    <t>TONILA VICTORINO GOMEZ</t>
  </si>
  <si>
    <t>ANALISTA FINANCIERO</t>
  </si>
  <si>
    <t>MARTHA CECILIA  ALCANTARA HERRERA</t>
  </si>
  <si>
    <t xml:space="preserve">MASCULINO </t>
  </si>
  <si>
    <t>JUAN CARLOS MORILLO SANCHEZ</t>
  </si>
  <si>
    <t>NOMINA PERSONAL VIGILANCIA ENERO 2026</t>
  </si>
  <si>
    <t>ENCARGADO DE LA DIVISION DE COORDINACION SECTORIAL</t>
  </si>
  <si>
    <t>MAKENCY MONTERO TERRERO</t>
  </si>
  <si>
    <t>DEPARTAMENTO DE PLANIFICACION</t>
  </si>
  <si>
    <t>ISMAEL ESTEBAN SILVESTRE MOREL</t>
  </si>
  <si>
    <t>TECNICO DE PLANIFICACION</t>
  </si>
  <si>
    <t>ERICK NATHANAEL FELIZ FABIAN</t>
  </si>
  <si>
    <t>HIRBIN ALEJANDRO MANZUETA</t>
  </si>
  <si>
    <t>DISEÑADOR DE PAGINA WEB.</t>
  </si>
  <si>
    <t>PERIODISTA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</si>
  <si>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Febrero 2026</t>
    </r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</si>
  <si>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Febrero 2026</t>
    </r>
  </si>
  <si>
    <t>ABRAHAM DIAZ DE LA CRUZ</t>
  </si>
  <si>
    <t>RAFAEL FELIZ FELIZ</t>
  </si>
  <si>
    <t>SUPERVISOR DE RIESGO</t>
  </si>
  <si>
    <t>PRISCILA ALICIA GARCIA STERLING</t>
  </si>
  <si>
    <t>AUX. ADMINISTRATIVA Y FINANCIERO</t>
  </si>
  <si>
    <t>LEONARDO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</si>
</sst>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47</xdr:row>
      <xdr:rowOff>114300</xdr:rowOff>
    </xdr:from>
    <xdr:to>
      <xdr:col>7</xdr:col>
      <xdr:colOff>345189</xdr:colOff>
      <xdr:row>55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2133600</xdr:colOff>
      <xdr:row>48</xdr:row>
      <xdr:rowOff>76200</xdr:rowOff>
    </xdr:from>
    <xdr:to>
      <xdr:col>4</xdr:col>
      <xdr:colOff>291629</xdr:colOff>
      <xdr:row>53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7AAD7-A226-432C-A3DD-E5B97E7D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822839" y="892198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48</xdr:row>
      <xdr:rowOff>161925</xdr:rowOff>
    </xdr:from>
    <xdr:to>
      <xdr:col>10</xdr:col>
      <xdr:colOff>600460</xdr:colOff>
      <xdr:row>52</xdr:row>
      <xdr:rowOff>43594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3841E9-4653-46A4-8C08-11027A512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124950"/>
          <a:ext cx="810010" cy="643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92</xdr:row>
      <xdr:rowOff>152400</xdr:rowOff>
    </xdr:from>
    <xdr:to>
      <xdr:col>7</xdr:col>
      <xdr:colOff>488064</xdr:colOff>
      <xdr:row>100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1743075</xdr:colOff>
      <xdr:row>92</xdr:row>
      <xdr:rowOff>19050</xdr:rowOff>
    </xdr:from>
    <xdr:to>
      <xdr:col>3</xdr:col>
      <xdr:colOff>586904</xdr:colOff>
      <xdr:row>97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2DC177-3FF3-49B2-A19D-AF82585F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6146564" y="17475436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93</xdr:row>
      <xdr:rowOff>40991</xdr:rowOff>
    </xdr:from>
    <xdr:to>
      <xdr:col>11</xdr:col>
      <xdr:colOff>409960</xdr:colOff>
      <xdr:row>96</xdr:row>
      <xdr:rowOff>113160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C984C5-9063-4116-324C-167BA788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7805116"/>
          <a:ext cx="810010" cy="643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76200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61</xdr:row>
      <xdr:rowOff>133350</xdr:rowOff>
    </xdr:from>
    <xdr:to>
      <xdr:col>4</xdr:col>
      <xdr:colOff>478539</xdr:colOff>
      <xdr:row>69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86</xdr:row>
      <xdr:rowOff>56911</xdr:rowOff>
    </xdr:from>
    <xdr:to>
      <xdr:col>31</xdr:col>
      <xdr:colOff>393078</xdr:colOff>
      <xdr:row>107</xdr:row>
      <xdr:rowOff>20421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BBF40D-7B03-4B2C-9839-549A6D90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2775" y="14030086"/>
          <a:ext cx="7374903" cy="3964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64</xdr:row>
      <xdr:rowOff>114300</xdr:rowOff>
    </xdr:to>
    <xdr:sp macro="" textlink="">
      <xdr:nvSpPr>
        <xdr:cNvPr id="3073" name="AutoShape 1" descr="Vista previa de imagen">
          <a:extLst>
            <a:ext uri="{FF2B5EF4-FFF2-40B4-BE49-F238E27FC236}">
              <a16:creationId xmlns:a16="http://schemas.microsoft.com/office/drawing/2014/main" id="{6FD51D76-B616-3003-5080-688BADE8DF7D}"/>
            </a:ext>
          </a:extLst>
        </xdr:cNvPr>
        <xdr:cNvSpPr>
          <a:spLocks noChangeAspect="1" noChangeArrowheads="1"/>
        </xdr:cNvSpPr>
      </xdr:nvSpPr>
      <xdr:spPr bwMode="auto">
        <a:xfrm>
          <a:off x="87630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2702160</xdr:colOff>
      <xdr:row>60</xdr:row>
      <xdr:rowOff>82375</xdr:rowOff>
    </xdr:from>
    <xdr:to>
      <xdr:col>1</xdr:col>
      <xdr:colOff>3936764</xdr:colOff>
      <xdr:row>65</xdr:row>
      <xdr:rowOff>120475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588F51-18E3-00DE-3BD1-F1FB6659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146215">
          <a:off x="3695699" y="9537761"/>
          <a:ext cx="1000125" cy="1234604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61</xdr:row>
      <xdr:rowOff>28575</xdr:rowOff>
    </xdr:from>
    <xdr:to>
      <xdr:col>10</xdr:col>
      <xdr:colOff>385345</xdr:colOff>
      <xdr:row>64</xdr:row>
      <xdr:rowOff>141735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DA5B4BC-1C45-681D-8E75-B637737F1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91700"/>
          <a:ext cx="861595" cy="68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workbookViewId="0">
      <selection activeCell="H57" sqref="H57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9" max="9" width="9.5703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214</v>
      </c>
      <c r="K9" s="1"/>
    </row>
    <row r="10" spans="1:13" x14ac:dyDescent="0.25">
      <c r="A10" s="19" t="s">
        <v>58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60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1" si="0">I12+K12</f>
        <v>0</v>
      </c>
      <c r="M12" s="8">
        <f t="shared" ref="M12:M42" si="1">G12-L12</f>
        <v>16117.5</v>
      </c>
    </row>
    <row r="13" spans="1:13" x14ac:dyDescent="0.25">
      <c r="A13" s="20" t="s">
        <v>60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60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60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60</v>
      </c>
      <c r="B16" s="6" t="s">
        <v>21</v>
      </c>
      <c r="C16" s="6" t="s">
        <v>19</v>
      </c>
      <c r="D16" s="6" t="s">
        <v>15</v>
      </c>
      <c r="E16" s="8">
        <v>20000</v>
      </c>
      <c r="F16" s="6">
        <v>0</v>
      </c>
      <c r="G16" s="8">
        <v>20000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19825</v>
      </c>
    </row>
    <row r="17" spans="1:13" x14ac:dyDescent="0.25">
      <c r="A17" s="20" t="s">
        <v>60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60</v>
      </c>
      <c r="B18" s="6" t="s">
        <v>23</v>
      </c>
      <c r="C18" s="6" t="s">
        <v>19</v>
      </c>
      <c r="D18" s="6" t="s">
        <v>15</v>
      </c>
      <c r="E18" s="8">
        <v>19200</v>
      </c>
      <c r="F18" s="6">
        <v>0</v>
      </c>
      <c r="G18" s="8">
        <v>19200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19025</v>
      </c>
    </row>
    <row r="19" spans="1:13" x14ac:dyDescent="0.25">
      <c r="A19" s="20" t="s">
        <v>60</v>
      </c>
      <c r="B19" s="6" t="s">
        <v>24</v>
      </c>
      <c r="C19" s="6" t="s">
        <v>19</v>
      </c>
      <c r="D19" s="6" t="s">
        <v>15</v>
      </c>
      <c r="E19" s="8">
        <v>20117.5</v>
      </c>
      <c r="F19" s="6">
        <v>0</v>
      </c>
      <c r="G19" s="8">
        <v>20117.5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19942.5</v>
      </c>
    </row>
    <row r="20" spans="1:13" x14ac:dyDescent="0.25">
      <c r="A20" s="20" t="s">
        <v>60</v>
      </c>
      <c r="B20" s="6" t="s">
        <v>25</v>
      </c>
      <c r="C20" s="6" t="s">
        <v>19</v>
      </c>
      <c r="D20" s="6" t="s">
        <v>15</v>
      </c>
      <c r="E20" s="8">
        <v>20000</v>
      </c>
      <c r="F20" s="6">
        <v>0</v>
      </c>
      <c r="G20" s="8">
        <v>20000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19825</v>
      </c>
    </row>
    <row r="21" spans="1:13" x14ac:dyDescent="0.25">
      <c r="A21" s="20" t="s">
        <v>60</v>
      </c>
      <c r="B21" s="6" t="s">
        <v>26</v>
      </c>
      <c r="C21" s="6" t="s">
        <v>19</v>
      </c>
      <c r="D21" s="6" t="s">
        <v>15</v>
      </c>
      <c r="E21" s="8">
        <v>25000</v>
      </c>
      <c r="F21" s="6">
        <v>0</v>
      </c>
      <c r="G21" s="8">
        <v>25000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24825</v>
      </c>
    </row>
    <row r="22" spans="1:13" x14ac:dyDescent="0.25">
      <c r="A22" s="20" t="s">
        <v>60</v>
      </c>
      <c r="B22" s="6" t="s">
        <v>27</v>
      </c>
      <c r="C22" s="6" t="s">
        <v>19</v>
      </c>
      <c r="D22" s="6" t="s">
        <v>15</v>
      </c>
      <c r="E22" s="8">
        <v>19000</v>
      </c>
      <c r="F22" s="6">
        <v>0</v>
      </c>
      <c r="G22" s="8">
        <v>19000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18825</v>
      </c>
    </row>
    <row r="23" spans="1:13" x14ac:dyDescent="0.25">
      <c r="A23" s="20" t="s">
        <v>60</v>
      </c>
      <c r="B23" s="6" t="s">
        <v>28</v>
      </c>
      <c r="C23" s="6" t="s">
        <v>29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19825</v>
      </c>
    </row>
    <row r="24" spans="1:13" x14ac:dyDescent="0.25">
      <c r="A24" s="20" t="s">
        <v>60</v>
      </c>
      <c r="B24" s="6" t="s">
        <v>30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60</v>
      </c>
      <c r="B25" s="6" t="s">
        <v>31</v>
      </c>
      <c r="C25" s="6" t="s">
        <v>19</v>
      </c>
      <c r="D25" s="6" t="s">
        <v>15</v>
      </c>
      <c r="E25" s="8">
        <v>30000</v>
      </c>
      <c r="F25" s="6">
        <v>0</v>
      </c>
      <c r="G25" s="8">
        <v>30000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29825</v>
      </c>
    </row>
    <row r="26" spans="1:13" x14ac:dyDescent="0.25">
      <c r="A26" s="20" t="s">
        <v>60</v>
      </c>
      <c r="B26" s="6" t="s">
        <v>32</v>
      </c>
      <c r="C26" s="6" t="s">
        <v>19</v>
      </c>
      <c r="D26" s="6" t="s">
        <v>15</v>
      </c>
      <c r="E26" s="8">
        <v>15000</v>
      </c>
      <c r="F26" s="6">
        <v>0</v>
      </c>
      <c r="G26" s="8">
        <v>15000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14825</v>
      </c>
    </row>
    <row r="27" spans="1:13" x14ac:dyDescent="0.25">
      <c r="A27" s="20" t="s">
        <v>60</v>
      </c>
      <c r="B27" s="6" t="s">
        <v>33</v>
      </c>
      <c r="C27" s="6" t="s">
        <v>19</v>
      </c>
      <c r="D27" s="6" t="s">
        <v>15</v>
      </c>
      <c r="E27" s="8">
        <v>20000</v>
      </c>
      <c r="F27" s="6">
        <v>0</v>
      </c>
      <c r="G27" s="8">
        <v>20000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19825</v>
      </c>
    </row>
    <row r="28" spans="1:13" x14ac:dyDescent="0.25">
      <c r="A28" s="20" t="s">
        <v>60</v>
      </c>
      <c r="B28" s="6" t="s">
        <v>34</v>
      </c>
      <c r="C28" s="6" t="s">
        <v>19</v>
      </c>
      <c r="D28" s="6" t="s">
        <v>15</v>
      </c>
      <c r="E28" s="8">
        <v>10000</v>
      </c>
      <c r="F28" s="6">
        <v>0</v>
      </c>
      <c r="G28" s="8">
        <v>10000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9825</v>
      </c>
    </row>
    <row r="29" spans="1:13" x14ac:dyDescent="0.25">
      <c r="A29" s="20" t="s">
        <v>60</v>
      </c>
      <c r="B29" s="6" t="s">
        <v>35</v>
      </c>
      <c r="C29" s="6" t="s">
        <v>19</v>
      </c>
      <c r="D29" s="6" t="s">
        <v>15</v>
      </c>
      <c r="E29" s="8">
        <v>15000</v>
      </c>
      <c r="F29" s="6">
        <v>0</v>
      </c>
      <c r="G29" s="8">
        <v>15000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14825</v>
      </c>
    </row>
    <row r="30" spans="1:13" x14ac:dyDescent="0.25">
      <c r="A30" s="20" t="s">
        <v>60</v>
      </c>
      <c r="B30" s="6" t="s">
        <v>192</v>
      </c>
      <c r="C30" s="6" t="s">
        <v>29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8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19825</v>
      </c>
    </row>
    <row r="31" spans="1:13" x14ac:dyDescent="0.25">
      <c r="A31" s="20" t="s">
        <v>60</v>
      </c>
      <c r="B31" s="6" t="s">
        <v>207</v>
      </c>
      <c r="C31" s="6" t="s">
        <v>19</v>
      </c>
      <c r="D31" s="6" t="s">
        <v>15</v>
      </c>
      <c r="E31" s="8">
        <v>45000</v>
      </c>
      <c r="F31" s="6">
        <v>0</v>
      </c>
      <c r="G31" s="8">
        <v>45000</v>
      </c>
      <c r="H31" s="6">
        <v>0</v>
      </c>
      <c r="I31" s="8">
        <v>1547.25</v>
      </c>
      <c r="J31" s="6">
        <v>0</v>
      </c>
      <c r="K31" s="7">
        <v>150</v>
      </c>
      <c r="L31" s="8">
        <f t="shared" si="0"/>
        <v>1697.25</v>
      </c>
      <c r="M31" s="8">
        <f t="shared" si="1"/>
        <v>43302.75</v>
      </c>
    </row>
    <row r="32" spans="1:13" x14ac:dyDescent="0.25">
      <c r="A32" s="20" t="s">
        <v>212</v>
      </c>
      <c r="B32" s="6" t="s">
        <v>213</v>
      </c>
      <c r="C32" s="6" t="s">
        <v>19</v>
      </c>
      <c r="D32" s="6" t="s">
        <v>15</v>
      </c>
      <c r="E32" s="8">
        <v>30000</v>
      </c>
      <c r="F32" s="6">
        <v>0</v>
      </c>
      <c r="G32" s="8">
        <v>30000</v>
      </c>
      <c r="H32" s="6">
        <v>0</v>
      </c>
      <c r="I32" s="8">
        <v>0</v>
      </c>
      <c r="J32" s="6"/>
      <c r="K32" s="7">
        <v>150</v>
      </c>
      <c r="L32" s="8">
        <f t="shared" si="0"/>
        <v>150</v>
      </c>
      <c r="M32" s="8">
        <f t="shared" si="1"/>
        <v>29850</v>
      </c>
    </row>
    <row r="33" spans="1:13" x14ac:dyDescent="0.25">
      <c r="A33" s="20" t="s">
        <v>60</v>
      </c>
      <c r="B33" s="6" t="s">
        <v>208</v>
      </c>
      <c r="C33" s="6" t="s">
        <v>19</v>
      </c>
      <c r="D33" s="6" t="s">
        <v>15</v>
      </c>
      <c r="E33" s="8">
        <v>45000</v>
      </c>
      <c r="F33" s="6">
        <v>0</v>
      </c>
      <c r="G33" s="8">
        <v>45000</v>
      </c>
      <c r="H33" s="6">
        <v>0</v>
      </c>
      <c r="I33" s="8">
        <v>1547.25</v>
      </c>
      <c r="J33" s="6">
        <v>0</v>
      </c>
      <c r="K33" s="7">
        <v>150</v>
      </c>
      <c r="L33" s="8">
        <f>I33+K33</f>
        <v>1697.25</v>
      </c>
      <c r="M33" s="8">
        <f>G33-L33</f>
        <v>43302.75</v>
      </c>
    </row>
    <row r="34" spans="1:13" x14ac:dyDescent="0.25">
      <c r="A34" s="20"/>
      <c r="B34" s="4" t="s">
        <v>38</v>
      </c>
      <c r="C34" s="6"/>
      <c r="D34" s="6"/>
      <c r="E34" s="6"/>
      <c r="F34" s="6"/>
      <c r="G34" s="6"/>
      <c r="H34" s="6"/>
      <c r="I34" s="6"/>
      <c r="J34" s="6"/>
      <c r="K34" s="7"/>
      <c r="L34" s="8">
        <f t="shared" si="0"/>
        <v>0</v>
      </c>
      <c r="M34" s="8">
        <f t="shared" si="1"/>
        <v>0</v>
      </c>
    </row>
    <row r="35" spans="1:13" x14ac:dyDescent="0.25">
      <c r="A35" s="20" t="s">
        <v>60</v>
      </c>
      <c r="B35" s="6" t="s">
        <v>177</v>
      </c>
      <c r="C35" s="6" t="s">
        <v>39</v>
      </c>
      <c r="D35" s="6" t="s">
        <v>15</v>
      </c>
      <c r="E35" s="8">
        <v>30000</v>
      </c>
      <c r="F35" s="6">
        <v>0</v>
      </c>
      <c r="G35" s="8">
        <v>30000</v>
      </c>
      <c r="H35" s="6">
        <v>0</v>
      </c>
      <c r="I35" s="6">
        <v>0</v>
      </c>
      <c r="J35" s="6">
        <v>0</v>
      </c>
      <c r="K35" s="7">
        <v>175</v>
      </c>
      <c r="L35" s="8">
        <f t="shared" si="0"/>
        <v>175</v>
      </c>
      <c r="M35" s="8">
        <f t="shared" si="1"/>
        <v>29825</v>
      </c>
    </row>
    <row r="36" spans="1:13" x14ac:dyDescent="0.25">
      <c r="A36" s="20"/>
      <c r="B36" s="4" t="s">
        <v>40</v>
      </c>
      <c r="C36" s="6"/>
      <c r="D36" s="6"/>
      <c r="E36" s="6"/>
      <c r="F36" s="6"/>
      <c r="G36" s="6"/>
      <c r="H36" s="6"/>
      <c r="I36" s="6"/>
      <c r="J36" s="6"/>
      <c r="K36" s="7"/>
      <c r="L36" s="8">
        <f t="shared" si="0"/>
        <v>0</v>
      </c>
      <c r="M36" s="8">
        <f t="shared" si="1"/>
        <v>0</v>
      </c>
    </row>
    <row r="37" spans="1:13" x14ac:dyDescent="0.25">
      <c r="A37" s="20" t="s">
        <v>60</v>
      </c>
      <c r="B37" s="6" t="s">
        <v>41</v>
      </c>
      <c r="C37" s="6" t="s">
        <v>42</v>
      </c>
      <c r="D37" s="6" t="s">
        <v>15</v>
      </c>
      <c r="E37" s="8">
        <v>50000</v>
      </c>
      <c r="F37" s="6">
        <v>0</v>
      </c>
      <c r="G37" s="8">
        <v>50000</v>
      </c>
      <c r="H37" s="6">
        <v>0</v>
      </c>
      <c r="I37" s="8">
        <v>2297.25</v>
      </c>
      <c r="J37" s="6">
        <v>0</v>
      </c>
      <c r="K37" s="7">
        <v>325</v>
      </c>
      <c r="L37" s="8">
        <f t="shared" si="0"/>
        <v>2622.25</v>
      </c>
      <c r="M37" s="8">
        <f t="shared" si="1"/>
        <v>47377.75</v>
      </c>
    </row>
    <row r="38" spans="1:13" x14ac:dyDescent="0.25">
      <c r="A38" s="20" t="s">
        <v>72</v>
      </c>
      <c r="B38" s="6" t="s">
        <v>43</v>
      </c>
      <c r="C38" s="6" t="s">
        <v>44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175</v>
      </c>
      <c r="L38" s="8">
        <f t="shared" si="0"/>
        <v>175</v>
      </c>
      <c r="M38" s="8">
        <f t="shared" si="1"/>
        <v>29825</v>
      </c>
    </row>
    <row r="39" spans="1:13" x14ac:dyDescent="0.25">
      <c r="A39" s="20"/>
      <c r="B39" s="4" t="s">
        <v>46</v>
      </c>
      <c r="C39" s="6"/>
      <c r="D39" s="6"/>
      <c r="E39" s="6"/>
      <c r="F39" s="6"/>
      <c r="G39" s="6"/>
      <c r="H39" s="6"/>
      <c r="I39" s="6"/>
      <c r="J39" s="6"/>
      <c r="K39" s="7"/>
      <c r="L39" s="8">
        <f t="shared" si="0"/>
        <v>0</v>
      </c>
      <c r="M39" s="8">
        <f t="shared" si="1"/>
        <v>0</v>
      </c>
    </row>
    <row r="40" spans="1:13" x14ac:dyDescent="0.25">
      <c r="A40" s="20" t="s">
        <v>72</v>
      </c>
      <c r="B40" s="6" t="s">
        <v>48</v>
      </c>
      <c r="C40" s="6" t="s">
        <v>49</v>
      </c>
      <c r="D40" s="6" t="s">
        <v>15</v>
      </c>
      <c r="E40" s="8">
        <v>30000</v>
      </c>
      <c r="F40" s="6">
        <v>0</v>
      </c>
      <c r="G40" s="8">
        <v>30000</v>
      </c>
      <c r="H40" s="6">
        <v>0</v>
      </c>
      <c r="I40" s="6">
        <v>0</v>
      </c>
      <c r="J40" s="6">
        <v>0</v>
      </c>
      <c r="K40" s="7">
        <v>175</v>
      </c>
      <c r="L40" s="8">
        <f t="shared" si="0"/>
        <v>175</v>
      </c>
      <c r="M40" s="8">
        <f t="shared" si="1"/>
        <v>29825</v>
      </c>
    </row>
    <row r="41" spans="1:13" x14ac:dyDescent="0.25">
      <c r="A41" s="20" t="s">
        <v>60</v>
      </c>
      <c r="B41" s="6" t="s">
        <v>50</v>
      </c>
      <c r="C41" s="6" t="s">
        <v>51</v>
      </c>
      <c r="D41" s="6" t="s">
        <v>15</v>
      </c>
      <c r="E41" s="8">
        <v>33800</v>
      </c>
      <c r="F41" s="6">
        <v>0</v>
      </c>
      <c r="G41" s="8">
        <v>33800</v>
      </c>
      <c r="H41" s="6">
        <v>0</v>
      </c>
      <c r="I41" s="6">
        <v>0</v>
      </c>
      <c r="J41" s="6">
        <v>0</v>
      </c>
      <c r="K41" s="7">
        <v>0</v>
      </c>
      <c r="L41" s="8">
        <f t="shared" si="0"/>
        <v>0</v>
      </c>
      <c r="M41" s="8">
        <f t="shared" si="1"/>
        <v>33800</v>
      </c>
    </row>
    <row r="42" spans="1:13" x14ac:dyDescent="0.25">
      <c r="A42" s="20"/>
      <c r="B42" s="4" t="s">
        <v>52</v>
      </c>
      <c r="C42" s="6"/>
      <c r="D42" s="6"/>
      <c r="E42" s="6"/>
      <c r="F42" s="6"/>
      <c r="G42" s="6"/>
      <c r="H42" s="6"/>
      <c r="I42" s="6"/>
      <c r="J42" s="6"/>
      <c r="K42" s="7" t="s">
        <v>187</v>
      </c>
      <c r="L42" s="8"/>
      <c r="M42" s="8">
        <f t="shared" si="1"/>
        <v>0</v>
      </c>
    </row>
    <row r="43" spans="1:13" x14ac:dyDescent="0.25">
      <c r="A43" s="20" t="s">
        <v>60</v>
      </c>
      <c r="B43" s="6" t="s">
        <v>53</v>
      </c>
      <c r="C43" s="6" t="s">
        <v>54</v>
      </c>
      <c r="D43" s="6" t="s">
        <v>15</v>
      </c>
      <c r="E43" s="8">
        <v>64317.5</v>
      </c>
      <c r="F43" s="6">
        <v>0</v>
      </c>
      <c r="G43" s="8">
        <v>64317.5</v>
      </c>
      <c r="H43" s="6">
        <v>0</v>
      </c>
      <c r="I43" s="8">
        <v>5059.38</v>
      </c>
      <c r="J43" s="6">
        <v>0</v>
      </c>
      <c r="K43" s="7">
        <v>175</v>
      </c>
      <c r="L43" s="8">
        <f>I43+K43</f>
        <v>5234.38</v>
      </c>
      <c r="M43" s="8">
        <f>G43-L43</f>
        <v>59083.12</v>
      </c>
    </row>
    <row r="45" spans="1:13" x14ac:dyDescent="0.25">
      <c r="A45" s="20"/>
      <c r="B45" s="6" t="s">
        <v>55</v>
      </c>
      <c r="C45" s="6">
        <v>26</v>
      </c>
      <c r="D45" s="6"/>
      <c r="E45" s="8">
        <f>SUM(E12:E43)</f>
        <v>772170</v>
      </c>
      <c r="F45" s="6">
        <v>0</v>
      </c>
      <c r="G45" s="8">
        <f>SUM(G12:G43)</f>
        <v>772170</v>
      </c>
      <c r="H45" s="6">
        <v>0</v>
      </c>
      <c r="I45" s="8">
        <f>SUM(I13:I43)</f>
        <v>15670.510000000002</v>
      </c>
      <c r="J45" s="6">
        <v>0</v>
      </c>
      <c r="K45" s="8">
        <f>SUM(K12:K44)</f>
        <v>4450</v>
      </c>
      <c r="L45" s="8">
        <f>SUM(L12:L43)</f>
        <v>20120.510000000002</v>
      </c>
      <c r="M45" s="8">
        <f>SUM(M12:M43)</f>
        <v>752049.49</v>
      </c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3:12" x14ac:dyDescent="0.25">
      <c r="K49" s="1"/>
    </row>
    <row r="50" spans="3:12" x14ac:dyDescent="0.25">
      <c r="I50" s="9"/>
      <c r="J50" s="9"/>
      <c r="K50" s="9"/>
    </row>
    <row r="51" spans="3:12" x14ac:dyDescent="0.25">
      <c r="H51" s="9"/>
      <c r="I51" s="9"/>
      <c r="J51" s="9"/>
      <c r="K51" s="9"/>
    </row>
    <row r="52" spans="3:12" x14ac:dyDescent="0.25">
      <c r="H52" s="9"/>
      <c r="I52" s="9"/>
      <c r="J52" s="9"/>
      <c r="K52" s="9"/>
    </row>
    <row r="53" spans="3:12" ht="15.75" x14ac:dyDescent="0.25">
      <c r="C53" s="18" t="s">
        <v>200</v>
      </c>
      <c r="E53" s="16"/>
      <c r="H53" s="9"/>
      <c r="I53" s="14" t="s">
        <v>56</v>
      </c>
      <c r="J53" s="15" t="s">
        <v>193</v>
      </c>
      <c r="K53" s="9"/>
      <c r="L53"/>
    </row>
    <row r="54" spans="3:12" ht="15.75" x14ac:dyDescent="0.25">
      <c r="C54" s="10"/>
      <c r="D54" s="17"/>
      <c r="E54" s="10"/>
      <c r="H54" s="14"/>
      <c r="I54" s="14"/>
      <c r="J54" s="14" t="s">
        <v>57</v>
      </c>
      <c r="K54" s="9"/>
      <c r="L54"/>
    </row>
    <row r="55" spans="3:12" ht="15.75" x14ac:dyDescent="0.25">
      <c r="H55" s="14"/>
      <c r="I55" s="9"/>
      <c r="J55" s="9"/>
      <c r="K55" s="9"/>
      <c r="L55"/>
    </row>
  </sheetData>
  <pageMargins left="0.7" right="0.7" top="0.75" bottom="0.75" header="0.3" footer="0.3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99"/>
  <sheetViews>
    <sheetView tabSelected="1" zoomScaleNormal="100" workbookViewId="0">
      <selection activeCell="L85" sqref="L85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225</v>
      </c>
      <c r="J11" s="9"/>
      <c r="K11" s="9"/>
    </row>
    <row r="12" spans="1:13" x14ac:dyDescent="0.25">
      <c r="A12" s="4" t="s">
        <v>58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59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60</v>
      </c>
      <c r="B14" s="6" t="s">
        <v>61</v>
      </c>
      <c r="C14" s="6" t="s">
        <v>62</v>
      </c>
      <c r="D14" s="6" t="s">
        <v>63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f t="shared" ref="L14:L44" si="0">H14+I14+J14+K14</f>
        <v>87828.15</v>
      </c>
      <c r="M14" s="8">
        <f t="shared" ref="M14:M44" si="1">G14-L14</f>
        <v>157171.85</v>
      </c>
    </row>
    <row r="15" spans="1:13" x14ac:dyDescent="0.25">
      <c r="A15" s="6" t="s">
        <v>60</v>
      </c>
      <c r="B15" s="6" t="s">
        <v>64</v>
      </c>
      <c r="C15" s="6" t="s">
        <v>65</v>
      </c>
      <c r="D15" s="6" t="s">
        <v>63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f t="shared" si="0"/>
        <v>27020.12</v>
      </c>
      <c r="M15" s="8">
        <f t="shared" si="1"/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6" t="s">
        <v>60</v>
      </c>
      <c r="B17" s="6" t="s">
        <v>13</v>
      </c>
      <c r="C17" s="6" t="s">
        <v>66</v>
      </c>
      <c r="D17" s="6" t="s">
        <v>63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f t="shared" si="0"/>
        <v>7900.28</v>
      </c>
      <c r="M17" s="8">
        <f t="shared" si="1"/>
        <v>42099.72</v>
      </c>
    </row>
    <row r="18" spans="1:13" x14ac:dyDescent="0.25">
      <c r="A18" s="6" t="s">
        <v>60</v>
      </c>
      <c r="B18" s="6" t="s">
        <v>16</v>
      </c>
      <c r="C18" s="6" t="s">
        <v>17</v>
      </c>
      <c r="D18" s="6" t="s">
        <v>63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f t="shared" si="0"/>
        <v>10916.880000000001</v>
      </c>
      <c r="M18" s="8">
        <f t="shared" si="1"/>
        <v>64083.119999999995</v>
      </c>
    </row>
    <row r="19" spans="1:13" x14ac:dyDescent="0.25">
      <c r="A19" s="6"/>
      <c r="B19" s="4" t="s">
        <v>67</v>
      </c>
      <c r="C19" s="6"/>
      <c r="D19" s="6"/>
      <c r="E19" s="6"/>
      <c r="F19" s="6"/>
      <c r="G19" s="6"/>
      <c r="H19" s="8"/>
      <c r="I19" s="8"/>
      <c r="J19" s="8"/>
      <c r="K19" s="8"/>
      <c r="L19" s="8">
        <f t="shared" si="0"/>
        <v>0</v>
      </c>
      <c r="M19" s="8">
        <f t="shared" si="1"/>
        <v>0</v>
      </c>
    </row>
    <row r="20" spans="1:13" x14ac:dyDescent="0.25">
      <c r="A20" s="6" t="s">
        <v>60</v>
      </c>
      <c r="B20" s="6" t="s">
        <v>68</v>
      </c>
      <c r="C20" s="6" t="s">
        <v>69</v>
      </c>
      <c r="D20" s="6" t="s">
        <v>70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f t="shared" si="0"/>
        <v>4984</v>
      </c>
      <c r="M20" s="8">
        <f t="shared" si="1"/>
        <v>45016</v>
      </c>
    </row>
    <row r="21" spans="1:13" x14ac:dyDescent="0.25">
      <c r="A21" s="6" t="s">
        <v>60</v>
      </c>
      <c r="B21" s="6" t="s">
        <v>183</v>
      </c>
      <c r="C21" s="6" t="s">
        <v>71</v>
      </c>
      <c r="D21" s="6" t="s">
        <v>70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f t="shared" si="0"/>
        <v>1357</v>
      </c>
      <c r="M21" s="8">
        <f t="shared" si="1"/>
        <v>18643</v>
      </c>
    </row>
    <row r="22" spans="1:13" x14ac:dyDescent="0.25">
      <c r="A22" s="6"/>
      <c r="B22" s="4" t="s">
        <v>74</v>
      </c>
      <c r="C22" s="6"/>
      <c r="D22" s="6"/>
      <c r="E22" s="6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6" t="s">
        <v>60</v>
      </c>
      <c r="B23" s="6" t="s">
        <v>75</v>
      </c>
      <c r="C23" s="6" t="s">
        <v>65</v>
      </c>
      <c r="D23" s="6" t="s">
        <v>63</v>
      </c>
      <c r="E23" s="8">
        <v>130000</v>
      </c>
      <c r="F23" s="6">
        <v>0</v>
      </c>
      <c r="G23" s="8">
        <v>130000</v>
      </c>
      <c r="H23" s="8">
        <v>3731</v>
      </c>
      <c r="I23" s="8">
        <v>19162.12</v>
      </c>
      <c r="J23" s="8">
        <v>3952</v>
      </c>
      <c r="K23" s="8">
        <v>1576.2</v>
      </c>
      <c r="L23" s="8">
        <f t="shared" si="0"/>
        <v>28421.32</v>
      </c>
      <c r="M23" s="8">
        <f t="shared" si="1"/>
        <v>101578.68</v>
      </c>
    </row>
    <row r="24" spans="1:13" x14ac:dyDescent="0.25">
      <c r="A24" s="6" t="s">
        <v>60</v>
      </c>
      <c r="B24" s="6" t="s">
        <v>226</v>
      </c>
      <c r="C24" s="6" t="s">
        <v>37</v>
      </c>
      <c r="D24" s="6" t="s">
        <v>70</v>
      </c>
      <c r="E24" s="8">
        <v>20000</v>
      </c>
      <c r="F24" s="6">
        <v>0</v>
      </c>
      <c r="G24" s="8">
        <v>20000</v>
      </c>
      <c r="H24" s="8">
        <v>574</v>
      </c>
      <c r="I24" s="8"/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6"/>
      <c r="B25" s="4" t="s">
        <v>36</v>
      </c>
      <c r="C25" s="6"/>
      <c r="D25" s="6"/>
      <c r="E25" s="6"/>
      <c r="F25" s="6"/>
      <c r="G25" s="6"/>
      <c r="H25" s="8"/>
      <c r="I25" s="8"/>
      <c r="J25" s="8"/>
      <c r="K25" s="8"/>
      <c r="L25" s="8">
        <f t="shared" si="0"/>
        <v>0</v>
      </c>
      <c r="M25" s="8">
        <f t="shared" si="1"/>
        <v>0</v>
      </c>
    </row>
    <row r="26" spans="1:13" x14ac:dyDescent="0.25">
      <c r="A26" s="6"/>
      <c r="B26" s="6" t="s">
        <v>87</v>
      </c>
      <c r="C26" s="6" t="s">
        <v>37</v>
      </c>
      <c r="D26" s="6" t="s">
        <v>70</v>
      </c>
      <c r="E26" s="8">
        <v>20000</v>
      </c>
      <c r="F26" s="6">
        <v>0</v>
      </c>
      <c r="G26" s="8">
        <v>20000</v>
      </c>
      <c r="H26" s="8">
        <v>574</v>
      </c>
      <c r="I26" s="8">
        <v>0</v>
      </c>
      <c r="J26" s="8">
        <v>608</v>
      </c>
      <c r="K26" s="8">
        <v>596.4</v>
      </c>
      <c r="L26" s="8">
        <f t="shared" si="0"/>
        <v>1778.4</v>
      </c>
      <c r="M26" s="8">
        <f t="shared" si="1"/>
        <v>18221.599999999999</v>
      </c>
    </row>
    <row r="27" spans="1:13" x14ac:dyDescent="0.25">
      <c r="A27" s="6" t="s">
        <v>60</v>
      </c>
      <c r="B27" s="6" t="s">
        <v>76</v>
      </c>
      <c r="C27" s="6" t="s">
        <v>37</v>
      </c>
      <c r="D27" s="6" t="s">
        <v>70</v>
      </c>
      <c r="E27" s="8">
        <v>21000</v>
      </c>
      <c r="F27" s="6">
        <v>0</v>
      </c>
      <c r="G27" s="8">
        <v>21000</v>
      </c>
      <c r="H27" s="8">
        <v>602.70000000000005</v>
      </c>
      <c r="I27" s="8">
        <v>0</v>
      </c>
      <c r="J27" s="8">
        <v>638.4</v>
      </c>
      <c r="K27" s="8">
        <v>175</v>
      </c>
      <c r="L27" s="8">
        <f t="shared" si="0"/>
        <v>1416.1</v>
      </c>
      <c r="M27" s="8">
        <f t="shared" si="1"/>
        <v>19583.900000000001</v>
      </c>
    </row>
    <row r="28" spans="1:13" x14ac:dyDescent="0.25">
      <c r="A28" s="6"/>
      <c r="B28" s="4" t="s">
        <v>77</v>
      </c>
      <c r="C28" s="6"/>
      <c r="D28" s="6"/>
      <c r="E28" s="6"/>
      <c r="F28" s="6"/>
      <c r="G28" s="6"/>
      <c r="H28" s="8"/>
      <c r="I28" s="8"/>
      <c r="J28" s="8"/>
      <c r="K28" s="8"/>
      <c r="L28" s="8">
        <f t="shared" si="0"/>
        <v>0</v>
      </c>
      <c r="M28" s="8">
        <f t="shared" si="1"/>
        <v>0</v>
      </c>
    </row>
    <row r="29" spans="1:13" x14ac:dyDescent="0.25">
      <c r="A29" s="6" t="s">
        <v>60</v>
      </c>
      <c r="B29" s="6" t="s">
        <v>78</v>
      </c>
      <c r="C29" s="6" t="s">
        <v>79</v>
      </c>
      <c r="D29" s="6" t="s">
        <v>73</v>
      </c>
      <c r="E29" s="8">
        <v>65000</v>
      </c>
      <c r="F29" s="6">
        <v>0</v>
      </c>
      <c r="G29" s="8">
        <v>65000</v>
      </c>
      <c r="H29" s="8">
        <v>1865.5</v>
      </c>
      <c r="I29" s="8">
        <v>4427.58</v>
      </c>
      <c r="J29" s="8">
        <v>1976</v>
      </c>
      <c r="K29" s="8">
        <v>175</v>
      </c>
      <c r="L29" s="8">
        <f t="shared" si="0"/>
        <v>8444.08</v>
      </c>
      <c r="M29" s="8">
        <f t="shared" si="1"/>
        <v>56555.92</v>
      </c>
    </row>
    <row r="30" spans="1:13" x14ac:dyDescent="0.25">
      <c r="A30" s="6"/>
      <c r="B30" s="4" t="s">
        <v>38</v>
      </c>
      <c r="C30" s="6"/>
      <c r="D30" s="6"/>
      <c r="E30" s="6"/>
      <c r="F30" s="6"/>
      <c r="G30" s="6"/>
      <c r="H30" s="8"/>
      <c r="I30" s="8"/>
      <c r="J30" s="8"/>
      <c r="K30" s="8"/>
      <c r="L30" s="8">
        <f t="shared" si="0"/>
        <v>0</v>
      </c>
      <c r="M30" s="8">
        <f t="shared" si="1"/>
        <v>0</v>
      </c>
    </row>
    <row r="31" spans="1:13" x14ac:dyDescent="0.25">
      <c r="A31" s="6" t="s">
        <v>72</v>
      </c>
      <c r="B31" s="6" t="s">
        <v>80</v>
      </c>
      <c r="C31" s="6" t="s">
        <v>81</v>
      </c>
      <c r="D31" s="6" t="s">
        <v>70</v>
      </c>
      <c r="E31" s="8">
        <v>22000</v>
      </c>
      <c r="F31" s="6">
        <v>0</v>
      </c>
      <c r="G31" s="8">
        <v>22000</v>
      </c>
      <c r="H31" s="8">
        <v>631.4</v>
      </c>
      <c r="I31" s="8">
        <v>0</v>
      </c>
      <c r="J31" s="8">
        <v>668.8</v>
      </c>
      <c r="K31" s="8">
        <v>175</v>
      </c>
      <c r="L31" s="8">
        <f t="shared" si="0"/>
        <v>1475.1999999999998</v>
      </c>
      <c r="M31" s="8">
        <f t="shared" si="1"/>
        <v>20524.8</v>
      </c>
    </row>
    <row r="32" spans="1:13" x14ac:dyDescent="0.25">
      <c r="A32" s="6" t="s">
        <v>60</v>
      </c>
      <c r="B32" s="6" t="s">
        <v>82</v>
      </c>
      <c r="C32" s="6" t="s">
        <v>83</v>
      </c>
      <c r="D32" s="6" t="s">
        <v>70</v>
      </c>
      <c r="E32" s="8">
        <v>35000</v>
      </c>
      <c r="F32" s="6">
        <v>0</v>
      </c>
      <c r="G32" s="8">
        <v>35000</v>
      </c>
      <c r="H32" s="8">
        <v>1004.5</v>
      </c>
      <c r="I32" s="8">
        <v>0</v>
      </c>
      <c r="J32" s="8">
        <v>1064</v>
      </c>
      <c r="K32" s="8">
        <v>1890.46</v>
      </c>
      <c r="L32" s="8">
        <f t="shared" si="0"/>
        <v>3958.96</v>
      </c>
      <c r="M32" s="8">
        <f t="shared" si="1"/>
        <v>31041.040000000001</v>
      </c>
    </row>
    <row r="33" spans="1:13" x14ac:dyDescent="0.25">
      <c r="A33" s="6" t="s">
        <v>60</v>
      </c>
      <c r="B33" s="6" t="s">
        <v>84</v>
      </c>
      <c r="C33" s="6" t="s">
        <v>65</v>
      </c>
      <c r="D33" s="6" t="s">
        <v>63</v>
      </c>
      <c r="E33" s="8">
        <v>130000</v>
      </c>
      <c r="F33" s="6">
        <v>0</v>
      </c>
      <c r="G33" s="8">
        <v>130000</v>
      </c>
      <c r="H33" s="8">
        <v>3731</v>
      </c>
      <c r="I33" s="8">
        <v>19162.12</v>
      </c>
      <c r="J33" s="8">
        <v>3952</v>
      </c>
      <c r="K33" s="8">
        <v>175</v>
      </c>
      <c r="L33" s="8">
        <f t="shared" si="0"/>
        <v>27020.12</v>
      </c>
      <c r="M33" s="8">
        <f t="shared" si="1"/>
        <v>102979.88</v>
      </c>
    </row>
    <row r="34" spans="1:13" x14ac:dyDescent="0.25">
      <c r="A34" s="6" t="s">
        <v>72</v>
      </c>
      <c r="B34" s="6" t="s">
        <v>85</v>
      </c>
      <c r="C34" s="6" t="s">
        <v>86</v>
      </c>
      <c r="D34" s="6" t="s">
        <v>70</v>
      </c>
      <c r="E34" s="8">
        <v>20000</v>
      </c>
      <c r="F34" s="6">
        <v>0</v>
      </c>
      <c r="G34" s="8">
        <v>20000</v>
      </c>
      <c r="H34" s="8">
        <v>574</v>
      </c>
      <c r="I34" s="8">
        <v>0</v>
      </c>
      <c r="J34" s="8">
        <v>608</v>
      </c>
      <c r="K34" s="8">
        <v>175</v>
      </c>
      <c r="L34" s="8">
        <f t="shared" si="0"/>
        <v>1357</v>
      </c>
      <c r="M34" s="8">
        <f t="shared" si="1"/>
        <v>18643</v>
      </c>
    </row>
    <row r="35" spans="1:13" x14ac:dyDescent="0.25">
      <c r="A35" s="6" t="s">
        <v>60</v>
      </c>
      <c r="B35" s="6" t="s">
        <v>102</v>
      </c>
      <c r="C35" s="6" t="s">
        <v>101</v>
      </c>
      <c r="D35" s="6" t="s">
        <v>70</v>
      </c>
      <c r="E35" s="8">
        <v>25000</v>
      </c>
      <c r="F35" s="6">
        <v>0</v>
      </c>
      <c r="G35" s="8">
        <v>25000</v>
      </c>
      <c r="H35" s="8">
        <v>717.5</v>
      </c>
      <c r="I35" s="8">
        <v>0</v>
      </c>
      <c r="J35" s="8">
        <v>760</v>
      </c>
      <c r="K35" s="8">
        <v>175</v>
      </c>
      <c r="L35" s="8">
        <f t="shared" si="0"/>
        <v>1652.5</v>
      </c>
      <c r="M35" s="8">
        <f t="shared" si="1"/>
        <v>23347.5</v>
      </c>
    </row>
    <row r="36" spans="1:13" x14ac:dyDescent="0.25">
      <c r="A36" s="6" t="s">
        <v>72</v>
      </c>
      <c r="B36" s="6"/>
      <c r="C36" s="6"/>
      <c r="D36" s="6"/>
      <c r="E36" s="8"/>
      <c r="F36" s="6"/>
      <c r="G36" s="8"/>
      <c r="H36" s="8"/>
      <c r="I36" s="8"/>
      <c r="J36" s="8"/>
      <c r="K36" s="8"/>
      <c r="L36" s="8">
        <f t="shared" si="0"/>
        <v>0</v>
      </c>
      <c r="M36" s="8"/>
    </row>
    <row r="37" spans="1:13" x14ac:dyDescent="0.25">
      <c r="A37" s="6"/>
      <c r="B37" s="4" t="s">
        <v>88</v>
      </c>
      <c r="C37" s="6"/>
      <c r="D37" s="6"/>
      <c r="E37" s="6"/>
      <c r="F37" s="6"/>
      <c r="G37" s="6"/>
      <c r="H37" s="8"/>
      <c r="I37" s="8"/>
      <c r="J37" s="8"/>
      <c r="K37" s="8"/>
      <c r="L37" s="8">
        <f t="shared" si="0"/>
        <v>0</v>
      </c>
      <c r="M37" s="8">
        <f t="shared" si="1"/>
        <v>0</v>
      </c>
    </row>
    <row r="38" spans="1:13" x14ac:dyDescent="0.25">
      <c r="A38" s="6" t="s">
        <v>60</v>
      </c>
      <c r="B38" s="6" t="s">
        <v>89</v>
      </c>
      <c r="C38" s="6" t="s">
        <v>90</v>
      </c>
      <c r="D38" s="6" t="s">
        <v>63</v>
      </c>
      <c r="E38" s="8">
        <v>130000</v>
      </c>
      <c r="F38" s="6">
        <v>0</v>
      </c>
      <c r="G38" s="8">
        <v>130000</v>
      </c>
      <c r="H38" s="8">
        <v>3731</v>
      </c>
      <c r="I38" s="8">
        <v>19162.12</v>
      </c>
      <c r="J38" s="8">
        <v>3952</v>
      </c>
      <c r="K38" s="8">
        <v>7181</v>
      </c>
      <c r="L38" s="8">
        <f t="shared" si="0"/>
        <v>34026.119999999995</v>
      </c>
      <c r="M38" s="8">
        <f t="shared" si="1"/>
        <v>95973.88</v>
      </c>
    </row>
    <row r="39" spans="1:13" x14ac:dyDescent="0.25">
      <c r="A39" s="6" t="s">
        <v>72</v>
      </c>
      <c r="B39" s="6" t="s">
        <v>91</v>
      </c>
      <c r="C39" s="6" t="s">
        <v>179</v>
      </c>
      <c r="D39" s="6" t="s">
        <v>70</v>
      </c>
      <c r="E39" s="8">
        <v>50000</v>
      </c>
      <c r="F39" s="6">
        <v>0</v>
      </c>
      <c r="G39" s="8">
        <v>50000</v>
      </c>
      <c r="H39" s="8">
        <v>1435</v>
      </c>
      <c r="I39" s="8">
        <v>1854</v>
      </c>
      <c r="J39" s="8">
        <v>1520</v>
      </c>
      <c r="K39" s="8">
        <v>175</v>
      </c>
      <c r="L39" s="8">
        <f t="shared" si="0"/>
        <v>4984</v>
      </c>
      <c r="M39" s="8">
        <f t="shared" si="1"/>
        <v>45016</v>
      </c>
    </row>
    <row r="40" spans="1:13" x14ac:dyDescent="0.25">
      <c r="A40" s="6"/>
      <c r="B40" s="4" t="s">
        <v>40</v>
      </c>
      <c r="C40" s="6"/>
      <c r="D40" s="6"/>
      <c r="E40" s="6"/>
      <c r="F40" s="6"/>
      <c r="G40" s="6"/>
      <c r="H40" s="8"/>
      <c r="I40" s="8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6" t="s">
        <v>60</v>
      </c>
      <c r="B41" s="6" t="s">
        <v>93</v>
      </c>
      <c r="C41" s="6" t="s">
        <v>65</v>
      </c>
      <c r="D41" s="6" t="s">
        <v>63</v>
      </c>
      <c r="E41" s="8">
        <v>130000</v>
      </c>
      <c r="F41" s="6">
        <v>0</v>
      </c>
      <c r="G41" s="8">
        <v>130000</v>
      </c>
      <c r="H41" s="8">
        <v>3731</v>
      </c>
      <c r="I41" s="8">
        <v>18733.25</v>
      </c>
      <c r="J41" s="8">
        <v>3952</v>
      </c>
      <c r="K41" s="8">
        <v>1890.46</v>
      </c>
      <c r="L41" s="8">
        <f t="shared" si="0"/>
        <v>28306.71</v>
      </c>
      <c r="M41" s="8">
        <f t="shared" si="1"/>
        <v>101693.29000000001</v>
      </c>
    </row>
    <row r="42" spans="1:13" x14ac:dyDescent="0.25">
      <c r="A42" s="6" t="s">
        <v>60</v>
      </c>
      <c r="B42" s="6" t="s">
        <v>227</v>
      </c>
      <c r="C42" s="6" t="s">
        <v>228</v>
      </c>
      <c r="D42" s="6" t="s">
        <v>70</v>
      </c>
      <c r="E42" s="8">
        <v>35000</v>
      </c>
      <c r="F42" s="6">
        <v>0</v>
      </c>
      <c r="G42" s="8">
        <v>35000</v>
      </c>
      <c r="H42" s="8">
        <v>1004.5</v>
      </c>
      <c r="I42" s="8">
        <v>0</v>
      </c>
      <c r="J42" s="8">
        <v>1064</v>
      </c>
      <c r="K42" s="8">
        <v>175</v>
      </c>
      <c r="L42" s="8">
        <v>2243.5</v>
      </c>
      <c r="M42" s="8">
        <v>32756.5</v>
      </c>
    </row>
    <row r="43" spans="1:13" x14ac:dyDescent="0.25">
      <c r="A43" s="6"/>
      <c r="B43" s="4" t="s">
        <v>45</v>
      </c>
      <c r="C43" s="6"/>
      <c r="D43" s="6"/>
      <c r="E43" s="6"/>
      <c r="F43" s="6"/>
      <c r="G43" s="6"/>
      <c r="H43" s="8"/>
      <c r="I43" s="8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6" t="s">
        <v>60</v>
      </c>
      <c r="B44" s="6" t="s">
        <v>95</v>
      </c>
      <c r="C44" s="6" t="s">
        <v>96</v>
      </c>
      <c r="D44" s="6" t="s">
        <v>73</v>
      </c>
      <c r="E44" s="8">
        <v>55000</v>
      </c>
      <c r="F44" s="6">
        <v>0</v>
      </c>
      <c r="G44" s="8">
        <v>55000</v>
      </c>
      <c r="H44" s="8">
        <v>1578.5</v>
      </c>
      <c r="I44" s="8">
        <v>2559.6799999999998</v>
      </c>
      <c r="J44" s="8">
        <v>1672</v>
      </c>
      <c r="K44" s="8">
        <v>175</v>
      </c>
      <c r="L44" s="8">
        <f t="shared" si="0"/>
        <v>5985.18</v>
      </c>
      <c r="M44" s="8">
        <f t="shared" si="1"/>
        <v>49014.82</v>
      </c>
    </row>
    <row r="45" spans="1:13" x14ac:dyDescent="0.25">
      <c r="A45" s="6" t="s">
        <v>60</v>
      </c>
      <c r="B45" s="6" t="s">
        <v>97</v>
      </c>
      <c r="C45" s="6" t="s">
        <v>98</v>
      </c>
      <c r="D45" s="6" t="s">
        <v>70</v>
      </c>
      <c r="E45" s="8">
        <v>12650</v>
      </c>
      <c r="F45" s="6">
        <v>0</v>
      </c>
      <c r="G45" s="8">
        <v>12650</v>
      </c>
      <c r="H45" s="8">
        <v>363.06</v>
      </c>
      <c r="I45" s="8">
        <v>0</v>
      </c>
      <c r="J45" s="8">
        <v>384.56</v>
      </c>
      <c r="K45" s="8">
        <v>175</v>
      </c>
      <c r="L45" s="8">
        <f t="shared" ref="L45:L78" si="2">H45+I45+J45+K45</f>
        <v>922.62</v>
      </c>
      <c r="M45" s="8">
        <f t="shared" ref="M45:M78" si="3">G45-L45</f>
        <v>11727.38</v>
      </c>
    </row>
    <row r="46" spans="1:13" x14ac:dyDescent="0.25">
      <c r="A46" s="6"/>
      <c r="B46" s="4" t="s">
        <v>46</v>
      </c>
      <c r="C46" s="6"/>
      <c r="D46" s="6"/>
      <c r="E46" s="6"/>
      <c r="F46" s="6"/>
      <c r="G46" s="6"/>
      <c r="H46" s="8"/>
      <c r="I46" s="8"/>
      <c r="J46" s="8"/>
      <c r="K46" s="8"/>
      <c r="L46" s="8">
        <f t="shared" si="2"/>
        <v>0</v>
      </c>
      <c r="M46" s="8">
        <f t="shared" si="3"/>
        <v>0</v>
      </c>
    </row>
    <row r="47" spans="1:13" x14ac:dyDescent="0.25">
      <c r="A47" s="6" t="s">
        <v>72</v>
      </c>
      <c r="B47" s="6" t="s">
        <v>99</v>
      </c>
      <c r="C47" s="6" t="s">
        <v>100</v>
      </c>
      <c r="D47" s="6" t="s">
        <v>70</v>
      </c>
      <c r="E47" s="8">
        <v>27000</v>
      </c>
      <c r="F47" s="6">
        <v>0</v>
      </c>
      <c r="G47" s="8">
        <v>27000</v>
      </c>
      <c r="H47" s="8">
        <v>774.9</v>
      </c>
      <c r="I47" s="8">
        <v>0</v>
      </c>
      <c r="J47" s="8">
        <v>820.8</v>
      </c>
      <c r="K47" s="8">
        <v>1890.46</v>
      </c>
      <c r="L47" s="8">
        <f t="shared" si="2"/>
        <v>3486.16</v>
      </c>
      <c r="M47" s="8">
        <f t="shared" si="3"/>
        <v>23513.84</v>
      </c>
    </row>
    <row r="48" spans="1:13" x14ac:dyDescent="0.25">
      <c r="A48" s="6" t="s">
        <v>72</v>
      </c>
      <c r="B48" s="6" t="s">
        <v>103</v>
      </c>
      <c r="C48" s="6" t="s">
        <v>104</v>
      </c>
      <c r="D48" s="6" t="s">
        <v>70</v>
      </c>
      <c r="E48" s="8">
        <v>15000</v>
      </c>
      <c r="F48" s="6">
        <v>0</v>
      </c>
      <c r="G48" s="8">
        <v>15000</v>
      </c>
      <c r="H48" s="8">
        <v>430.5</v>
      </c>
      <c r="I48" s="8">
        <v>0</v>
      </c>
      <c r="J48" s="8">
        <v>456</v>
      </c>
      <c r="K48" s="8">
        <v>3291.66</v>
      </c>
      <c r="L48" s="8">
        <f t="shared" si="2"/>
        <v>4178.16</v>
      </c>
      <c r="M48" s="8">
        <f t="shared" si="3"/>
        <v>10821.84</v>
      </c>
    </row>
    <row r="49" spans="1:13" x14ac:dyDescent="0.25">
      <c r="A49" s="6" t="s">
        <v>72</v>
      </c>
      <c r="B49" s="6" t="s">
        <v>204</v>
      </c>
      <c r="C49" s="6" t="s">
        <v>205</v>
      </c>
      <c r="D49" s="6" t="s">
        <v>70</v>
      </c>
      <c r="E49" s="8">
        <v>27000</v>
      </c>
      <c r="F49" s="6">
        <v>0</v>
      </c>
      <c r="G49" s="8">
        <v>27000</v>
      </c>
      <c r="H49" s="8">
        <v>774.9</v>
      </c>
      <c r="I49" s="8">
        <v>0</v>
      </c>
      <c r="J49" s="8">
        <v>820.8</v>
      </c>
      <c r="K49" s="8">
        <v>175</v>
      </c>
      <c r="L49" s="8">
        <f t="shared" si="2"/>
        <v>1770.6999999999998</v>
      </c>
      <c r="M49" s="8">
        <f t="shared" si="3"/>
        <v>25229.3</v>
      </c>
    </row>
    <row r="50" spans="1:13" x14ac:dyDescent="0.25">
      <c r="A50" s="6" t="s">
        <v>60</v>
      </c>
      <c r="B50" s="6" t="s">
        <v>206</v>
      </c>
      <c r="C50" s="6" t="s">
        <v>205</v>
      </c>
      <c r="D50" s="6" t="s">
        <v>70</v>
      </c>
      <c r="E50" s="8">
        <v>22500</v>
      </c>
      <c r="F50" s="6">
        <v>0</v>
      </c>
      <c r="G50" s="8">
        <v>22500</v>
      </c>
      <c r="H50" s="8">
        <v>645.75</v>
      </c>
      <c r="I50" s="8">
        <v>0</v>
      </c>
      <c r="J50" s="8">
        <v>684</v>
      </c>
      <c r="K50" s="8">
        <v>175</v>
      </c>
      <c r="L50" s="8">
        <f t="shared" si="2"/>
        <v>1504.75</v>
      </c>
      <c r="M50" s="8">
        <f t="shared" si="3"/>
        <v>20995.25</v>
      </c>
    </row>
    <row r="51" spans="1:13" x14ac:dyDescent="0.25">
      <c r="A51" s="6" t="s">
        <v>60</v>
      </c>
      <c r="B51" s="6" t="s">
        <v>50</v>
      </c>
      <c r="C51" s="6" t="s">
        <v>47</v>
      </c>
      <c r="D51" s="6" t="s">
        <v>70</v>
      </c>
      <c r="E51" s="8">
        <v>127000</v>
      </c>
      <c r="F51" s="6">
        <v>0</v>
      </c>
      <c r="G51" s="8">
        <v>127000</v>
      </c>
      <c r="H51" s="8">
        <v>3644.9</v>
      </c>
      <c r="I51" s="8">
        <v>18027.580000000002</v>
      </c>
      <c r="J51" s="8">
        <v>3860.8</v>
      </c>
      <c r="K51" s="8">
        <v>175</v>
      </c>
      <c r="L51" s="8">
        <f t="shared" si="2"/>
        <v>25708.280000000002</v>
      </c>
      <c r="M51" s="8">
        <f t="shared" si="3"/>
        <v>101291.72</v>
      </c>
    </row>
    <row r="52" spans="1:13" x14ac:dyDescent="0.25">
      <c r="A52" s="6" t="s">
        <v>72</v>
      </c>
      <c r="B52" s="6" t="s">
        <v>229</v>
      </c>
      <c r="C52" s="6" t="s">
        <v>230</v>
      </c>
      <c r="D52" s="6" t="s">
        <v>70</v>
      </c>
      <c r="E52" s="8">
        <v>35000</v>
      </c>
      <c r="F52" s="6">
        <v>0</v>
      </c>
      <c r="G52" s="8">
        <v>35000</v>
      </c>
      <c r="H52" s="8">
        <v>1004.5</v>
      </c>
      <c r="I52" s="8">
        <v>0</v>
      </c>
      <c r="J52" s="8">
        <v>1064</v>
      </c>
      <c r="K52" s="8">
        <v>175</v>
      </c>
      <c r="L52" s="8">
        <f t="shared" si="2"/>
        <v>2243.5</v>
      </c>
      <c r="M52" s="8">
        <f t="shared" si="3"/>
        <v>32756.5</v>
      </c>
    </row>
    <row r="53" spans="1:13" x14ac:dyDescent="0.25">
      <c r="A53" s="6"/>
      <c r="B53" s="4" t="s">
        <v>52</v>
      </c>
      <c r="C53" s="6"/>
      <c r="D53" s="6"/>
      <c r="E53" s="8"/>
      <c r="F53" s="6"/>
      <c r="G53" s="8"/>
      <c r="H53" s="8"/>
      <c r="I53" s="8"/>
      <c r="J53" s="8"/>
      <c r="K53" s="8"/>
      <c r="L53" s="8">
        <f t="shared" si="2"/>
        <v>0</v>
      </c>
      <c r="M53" s="8">
        <f t="shared" si="3"/>
        <v>0</v>
      </c>
    </row>
    <row r="54" spans="1:13" x14ac:dyDescent="0.25">
      <c r="A54" s="6" t="s">
        <v>60</v>
      </c>
      <c r="B54" s="6" t="s">
        <v>106</v>
      </c>
      <c r="C54" s="6" t="s">
        <v>107</v>
      </c>
      <c r="D54" s="6" t="s">
        <v>70</v>
      </c>
      <c r="E54" s="8">
        <v>35000</v>
      </c>
      <c r="F54" s="6">
        <v>0</v>
      </c>
      <c r="G54" s="8">
        <v>35000</v>
      </c>
      <c r="H54" s="8">
        <v>1004.5</v>
      </c>
      <c r="I54" s="8">
        <v>0</v>
      </c>
      <c r="J54" s="8">
        <v>1064</v>
      </c>
      <c r="K54" s="8">
        <v>175</v>
      </c>
      <c r="L54" s="8">
        <f t="shared" si="2"/>
        <v>2243.5</v>
      </c>
      <c r="M54" s="8">
        <f t="shared" si="3"/>
        <v>32756.5</v>
      </c>
    </row>
    <row r="55" spans="1:13" x14ac:dyDescent="0.25">
      <c r="A55" s="6" t="s">
        <v>60</v>
      </c>
      <c r="B55" s="6" t="s">
        <v>108</v>
      </c>
      <c r="C55" s="6" t="s">
        <v>109</v>
      </c>
      <c r="D55" s="6" t="s">
        <v>70</v>
      </c>
      <c r="E55" s="8">
        <v>20000</v>
      </c>
      <c r="F55" s="6">
        <v>0</v>
      </c>
      <c r="G55" s="8">
        <v>20000</v>
      </c>
      <c r="H55" s="8">
        <v>574</v>
      </c>
      <c r="I55" s="8">
        <v>0</v>
      </c>
      <c r="J55" s="8">
        <v>608</v>
      </c>
      <c r="K55" s="8">
        <v>175</v>
      </c>
      <c r="L55" s="8">
        <f t="shared" si="2"/>
        <v>1357</v>
      </c>
      <c r="M55" s="8">
        <f t="shared" si="3"/>
        <v>18643</v>
      </c>
    </row>
    <row r="56" spans="1:13" x14ac:dyDescent="0.25">
      <c r="A56" s="6" t="s">
        <v>60</v>
      </c>
      <c r="B56" s="6" t="s">
        <v>110</v>
      </c>
      <c r="C56" s="6" t="s">
        <v>109</v>
      </c>
      <c r="D56" s="6" t="s">
        <v>70</v>
      </c>
      <c r="E56" s="8">
        <v>20000</v>
      </c>
      <c r="F56" s="6">
        <v>0</v>
      </c>
      <c r="G56" s="8">
        <v>20000</v>
      </c>
      <c r="H56" s="8">
        <v>574</v>
      </c>
      <c r="I56" s="8">
        <v>0</v>
      </c>
      <c r="J56" s="8">
        <v>608</v>
      </c>
      <c r="K56" s="8">
        <v>175</v>
      </c>
      <c r="L56" s="8">
        <f t="shared" si="2"/>
        <v>1357</v>
      </c>
      <c r="M56" s="8">
        <f t="shared" si="3"/>
        <v>18643</v>
      </c>
    </row>
    <row r="57" spans="1:13" x14ac:dyDescent="0.25">
      <c r="A57" s="6" t="s">
        <v>60</v>
      </c>
      <c r="B57" s="6" t="s">
        <v>111</v>
      </c>
      <c r="C57" s="6" t="s">
        <v>109</v>
      </c>
      <c r="D57" s="6" t="s">
        <v>70</v>
      </c>
      <c r="E57" s="8">
        <v>20000</v>
      </c>
      <c r="F57" s="6">
        <v>0</v>
      </c>
      <c r="G57" s="8">
        <v>20000</v>
      </c>
      <c r="H57" s="8">
        <v>574</v>
      </c>
      <c r="I57" s="8">
        <v>0</v>
      </c>
      <c r="J57" s="8">
        <v>608</v>
      </c>
      <c r="K57" s="8">
        <v>175</v>
      </c>
      <c r="L57" s="8">
        <f t="shared" si="2"/>
        <v>1357</v>
      </c>
      <c r="M57" s="8">
        <f t="shared" si="3"/>
        <v>18643</v>
      </c>
    </row>
    <row r="58" spans="1:13" x14ac:dyDescent="0.25">
      <c r="A58" s="6" t="s">
        <v>60</v>
      </c>
      <c r="B58" s="6" t="s">
        <v>112</v>
      </c>
      <c r="C58" s="6" t="s">
        <v>113</v>
      </c>
      <c r="D58" s="6" t="s">
        <v>70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f t="shared" si="2"/>
        <v>1357</v>
      </c>
      <c r="M58" s="8">
        <f t="shared" si="3"/>
        <v>18643</v>
      </c>
    </row>
    <row r="59" spans="1:13" x14ac:dyDescent="0.25">
      <c r="A59" s="6" t="s">
        <v>60</v>
      </c>
      <c r="B59" s="6" t="s">
        <v>114</v>
      </c>
      <c r="C59" s="6" t="s">
        <v>109</v>
      </c>
      <c r="D59" s="6" t="s">
        <v>70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f t="shared" si="2"/>
        <v>1357</v>
      </c>
      <c r="M59" s="8">
        <f t="shared" si="3"/>
        <v>18643</v>
      </c>
    </row>
    <row r="60" spans="1:13" x14ac:dyDescent="0.25">
      <c r="A60" s="6"/>
      <c r="B60" s="4" t="s">
        <v>115</v>
      </c>
      <c r="C60" s="6"/>
      <c r="D60" s="6"/>
      <c r="E60" s="6"/>
      <c r="F60" s="6"/>
      <c r="G60" s="6"/>
      <c r="H60" s="8"/>
      <c r="I60" s="8"/>
      <c r="J60" s="8"/>
      <c r="K60" s="8"/>
      <c r="L60" s="8">
        <f t="shared" si="2"/>
        <v>0</v>
      </c>
      <c r="M60" s="8">
        <f t="shared" si="3"/>
        <v>0</v>
      </c>
    </row>
    <row r="61" spans="1:13" x14ac:dyDescent="0.25">
      <c r="A61" s="6" t="s">
        <v>72</v>
      </c>
      <c r="B61" s="6" t="s">
        <v>116</v>
      </c>
      <c r="C61" s="6" t="s">
        <v>117</v>
      </c>
      <c r="D61" s="6" t="s">
        <v>118</v>
      </c>
      <c r="E61" s="8">
        <v>11550</v>
      </c>
      <c r="F61" s="6">
        <v>0</v>
      </c>
      <c r="G61" s="8">
        <v>11550</v>
      </c>
      <c r="H61" s="8">
        <v>331.49</v>
      </c>
      <c r="I61" s="8">
        <v>0</v>
      </c>
      <c r="J61" s="8">
        <v>351.12</v>
      </c>
      <c r="K61" s="8">
        <v>175</v>
      </c>
      <c r="L61" s="8">
        <f t="shared" si="2"/>
        <v>857.61</v>
      </c>
      <c r="M61" s="8">
        <f t="shared" si="3"/>
        <v>10692.39</v>
      </c>
    </row>
    <row r="62" spans="1:13" x14ac:dyDescent="0.25">
      <c r="A62" s="6" t="s">
        <v>72</v>
      </c>
      <c r="B62" s="6" t="s">
        <v>119</v>
      </c>
      <c r="C62" s="6" t="s">
        <v>117</v>
      </c>
      <c r="D62" s="6" t="s">
        <v>118</v>
      </c>
      <c r="E62" s="8">
        <v>20000</v>
      </c>
      <c r="F62" s="6">
        <v>0</v>
      </c>
      <c r="G62" s="8">
        <v>20000</v>
      </c>
      <c r="H62" s="8">
        <v>574</v>
      </c>
      <c r="I62" s="8">
        <v>0</v>
      </c>
      <c r="J62" s="8">
        <v>608</v>
      </c>
      <c r="K62" s="8">
        <v>596.4</v>
      </c>
      <c r="L62" s="8">
        <f t="shared" si="2"/>
        <v>1778.4</v>
      </c>
      <c r="M62" s="8">
        <f t="shared" si="3"/>
        <v>18221.599999999999</v>
      </c>
    </row>
    <row r="63" spans="1:13" x14ac:dyDescent="0.25">
      <c r="A63" s="6" t="s">
        <v>72</v>
      </c>
      <c r="B63" s="6" t="s">
        <v>120</v>
      </c>
      <c r="C63" s="6" t="s">
        <v>121</v>
      </c>
      <c r="D63" s="6" t="s">
        <v>118</v>
      </c>
      <c r="E63" s="8">
        <v>20000</v>
      </c>
      <c r="F63" s="6">
        <v>0</v>
      </c>
      <c r="G63" s="8">
        <v>20000</v>
      </c>
      <c r="H63" s="8">
        <v>574</v>
      </c>
      <c r="I63" s="8">
        <v>0</v>
      </c>
      <c r="J63" s="8">
        <v>608</v>
      </c>
      <c r="K63" s="8">
        <v>175</v>
      </c>
      <c r="L63" s="8">
        <f t="shared" si="2"/>
        <v>1357</v>
      </c>
      <c r="M63" s="8">
        <f t="shared" si="3"/>
        <v>18643</v>
      </c>
    </row>
    <row r="64" spans="1:13" x14ac:dyDescent="0.25">
      <c r="A64" s="6" t="s">
        <v>72</v>
      </c>
      <c r="B64" s="6" t="s">
        <v>122</v>
      </c>
      <c r="C64" s="6" t="s">
        <v>123</v>
      </c>
      <c r="D64" s="6" t="s">
        <v>118</v>
      </c>
      <c r="E64" s="8">
        <v>21910.87</v>
      </c>
      <c r="F64" s="6">
        <v>0</v>
      </c>
      <c r="G64" s="8">
        <v>21910.87</v>
      </c>
      <c r="H64" s="8">
        <v>628.84</v>
      </c>
      <c r="I64" s="8">
        <v>0</v>
      </c>
      <c r="J64" s="8">
        <v>666.09</v>
      </c>
      <c r="K64" s="8">
        <v>175</v>
      </c>
      <c r="L64" s="8">
        <f t="shared" si="2"/>
        <v>1469.93</v>
      </c>
      <c r="M64" s="8">
        <f t="shared" si="3"/>
        <v>20440.939999999999</v>
      </c>
    </row>
    <row r="65" spans="1:13" x14ac:dyDescent="0.25">
      <c r="A65" s="6" t="s">
        <v>60</v>
      </c>
      <c r="B65" s="6" t="s">
        <v>124</v>
      </c>
      <c r="C65" s="6" t="s">
        <v>125</v>
      </c>
      <c r="D65" s="6" t="s">
        <v>70</v>
      </c>
      <c r="E65" s="8">
        <v>45000</v>
      </c>
      <c r="F65" s="6">
        <v>0</v>
      </c>
      <c r="G65" s="8">
        <v>45000</v>
      </c>
      <c r="H65" s="8">
        <v>1291.5</v>
      </c>
      <c r="I65" s="8">
        <v>1148.33</v>
      </c>
      <c r="J65" s="8">
        <v>1368</v>
      </c>
      <c r="K65" s="8">
        <v>175</v>
      </c>
      <c r="L65" s="8">
        <f t="shared" si="2"/>
        <v>3982.83</v>
      </c>
      <c r="M65" s="8">
        <f t="shared" si="3"/>
        <v>41017.17</v>
      </c>
    </row>
    <row r="66" spans="1:13" x14ac:dyDescent="0.25">
      <c r="A66" s="6" t="s">
        <v>60</v>
      </c>
      <c r="B66" s="6" t="s">
        <v>126</v>
      </c>
      <c r="C66" s="6" t="s">
        <v>127</v>
      </c>
      <c r="D66" s="6" t="s">
        <v>70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f t="shared" si="2"/>
        <v>1357</v>
      </c>
      <c r="M66" s="8">
        <f t="shared" si="3"/>
        <v>18643</v>
      </c>
    </row>
    <row r="67" spans="1:13" x14ac:dyDescent="0.25">
      <c r="A67" s="6" t="s">
        <v>60</v>
      </c>
      <c r="B67" s="6" t="s">
        <v>198</v>
      </c>
      <c r="C67" s="6" t="s">
        <v>199</v>
      </c>
      <c r="D67" s="6" t="s">
        <v>118</v>
      </c>
      <c r="E67" s="8">
        <v>16500</v>
      </c>
      <c r="F67" s="6"/>
      <c r="G67" s="8">
        <v>16500</v>
      </c>
      <c r="H67" s="8">
        <v>473.55</v>
      </c>
      <c r="I67" s="8">
        <v>0</v>
      </c>
      <c r="J67" s="8">
        <v>501.6</v>
      </c>
      <c r="K67" s="8">
        <v>175</v>
      </c>
      <c r="L67" s="8">
        <f t="shared" si="2"/>
        <v>1150.1500000000001</v>
      </c>
      <c r="M67" s="8">
        <f t="shared" si="3"/>
        <v>15349.85</v>
      </c>
    </row>
    <row r="68" spans="1:13" x14ac:dyDescent="0.25">
      <c r="A68" s="6" t="s">
        <v>60</v>
      </c>
      <c r="B68" s="6" t="s">
        <v>128</v>
      </c>
      <c r="C68" s="6" t="s">
        <v>129</v>
      </c>
      <c r="D68" s="6" t="s">
        <v>70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f t="shared" si="2"/>
        <v>1357</v>
      </c>
      <c r="M68" s="8">
        <f t="shared" si="3"/>
        <v>18643</v>
      </c>
    </row>
    <row r="69" spans="1:13" x14ac:dyDescent="0.25">
      <c r="A69" s="6" t="s">
        <v>72</v>
      </c>
      <c r="B69" s="6" t="s">
        <v>130</v>
      </c>
      <c r="C69" s="6" t="s">
        <v>123</v>
      </c>
      <c r="D69" s="6" t="s">
        <v>118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f t="shared" si="2"/>
        <v>1357</v>
      </c>
      <c r="M69" s="8">
        <f t="shared" si="3"/>
        <v>18643</v>
      </c>
    </row>
    <row r="70" spans="1:13" x14ac:dyDescent="0.25">
      <c r="A70" s="6" t="s">
        <v>72</v>
      </c>
      <c r="B70" s="6" t="s">
        <v>131</v>
      </c>
      <c r="C70" s="6" t="s">
        <v>123</v>
      </c>
      <c r="D70" s="6" t="s">
        <v>118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175</v>
      </c>
      <c r="L70" s="8">
        <f t="shared" si="2"/>
        <v>1357</v>
      </c>
      <c r="M70" s="8">
        <f t="shared" si="3"/>
        <v>18643</v>
      </c>
    </row>
    <row r="71" spans="1:13" x14ac:dyDescent="0.25">
      <c r="A71" s="6" t="s">
        <v>72</v>
      </c>
      <c r="B71" s="6" t="s">
        <v>132</v>
      </c>
      <c r="C71" s="6" t="s">
        <v>117</v>
      </c>
      <c r="D71" s="6" t="s">
        <v>118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f t="shared" si="2"/>
        <v>1357</v>
      </c>
      <c r="M71" s="8">
        <f t="shared" si="3"/>
        <v>18643</v>
      </c>
    </row>
    <row r="72" spans="1:13" x14ac:dyDescent="0.25">
      <c r="A72" s="6" t="s">
        <v>72</v>
      </c>
      <c r="B72" s="6" t="s">
        <v>133</v>
      </c>
      <c r="C72" s="6" t="s">
        <v>117</v>
      </c>
      <c r="D72" s="6" t="s">
        <v>118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f t="shared" si="2"/>
        <v>1357</v>
      </c>
      <c r="M72" s="8">
        <f t="shared" si="3"/>
        <v>18643</v>
      </c>
    </row>
    <row r="73" spans="1:13" x14ac:dyDescent="0.25">
      <c r="A73" s="6" t="s">
        <v>72</v>
      </c>
      <c r="B73" s="6" t="s">
        <v>134</v>
      </c>
      <c r="C73" s="6" t="s">
        <v>117</v>
      </c>
      <c r="D73" s="6" t="s">
        <v>118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4870.12</v>
      </c>
      <c r="L73" s="8">
        <f t="shared" si="2"/>
        <v>6052.12</v>
      </c>
      <c r="M73" s="8">
        <f t="shared" si="3"/>
        <v>13947.880000000001</v>
      </c>
    </row>
    <row r="74" spans="1:13" x14ac:dyDescent="0.25">
      <c r="A74" s="6" t="s">
        <v>60</v>
      </c>
      <c r="B74" s="6" t="s">
        <v>135</v>
      </c>
      <c r="C74" s="6" t="s">
        <v>136</v>
      </c>
      <c r="D74" s="6" t="s">
        <v>118</v>
      </c>
      <c r="E74" s="8">
        <v>25000</v>
      </c>
      <c r="F74" s="6">
        <v>0</v>
      </c>
      <c r="G74" s="8">
        <v>25000</v>
      </c>
      <c r="H74" s="8">
        <v>717.5</v>
      </c>
      <c r="I74" s="8">
        <v>0</v>
      </c>
      <c r="J74" s="8">
        <v>760</v>
      </c>
      <c r="K74" s="8">
        <v>1860.6</v>
      </c>
      <c r="L74" s="8">
        <f t="shared" si="2"/>
        <v>3338.1</v>
      </c>
      <c r="M74" s="8">
        <f t="shared" si="3"/>
        <v>21661.9</v>
      </c>
    </row>
    <row r="75" spans="1:13" x14ac:dyDescent="0.25">
      <c r="A75" s="6" t="s">
        <v>60</v>
      </c>
      <c r="B75" s="6" t="s">
        <v>137</v>
      </c>
      <c r="C75" s="6" t="s">
        <v>138</v>
      </c>
      <c r="D75" s="6" t="s">
        <v>118</v>
      </c>
      <c r="E75" s="8">
        <v>25000</v>
      </c>
      <c r="F75" s="6">
        <v>0</v>
      </c>
      <c r="G75" s="8">
        <v>25000</v>
      </c>
      <c r="H75" s="8">
        <v>717.5</v>
      </c>
      <c r="I75" s="8">
        <v>0</v>
      </c>
      <c r="J75" s="8">
        <v>760</v>
      </c>
      <c r="K75" s="8">
        <v>2977.4</v>
      </c>
      <c r="L75" s="8">
        <f t="shared" si="2"/>
        <v>4454.8999999999996</v>
      </c>
      <c r="M75" s="8">
        <f t="shared" si="3"/>
        <v>20545.099999999999</v>
      </c>
    </row>
    <row r="76" spans="1:13" x14ac:dyDescent="0.25">
      <c r="A76" s="6" t="s">
        <v>72</v>
      </c>
      <c r="B76" s="6" t="s">
        <v>139</v>
      </c>
      <c r="C76" s="6" t="s">
        <v>117</v>
      </c>
      <c r="D76" s="6" t="s">
        <v>118</v>
      </c>
      <c r="E76" s="8">
        <v>10000</v>
      </c>
      <c r="F76" s="6">
        <v>0</v>
      </c>
      <c r="G76" s="8">
        <v>10000</v>
      </c>
      <c r="H76" s="8">
        <v>287</v>
      </c>
      <c r="I76" s="8">
        <v>0</v>
      </c>
      <c r="J76" s="8">
        <v>304</v>
      </c>
      <c r="K76" s="8">
        <v>175</v>
      </c>
      <c r="L76" s="8">
        <f t="shared" si="2"/>
        <v>766</v>
      </c>
      <c r="M76" s="8">
        <f t="shared" si="3"/>
        <v>9234</v>
      </c>
    </row>
    <row r="77" spans="1:13" x14ac:dyDescent="0.25">
      <c r="A77" s="6" t="s">
        <v>72</v>
      </c>
      <c r="B77" s="6" t="s">
        <v>140</v>
      </c>
      <c r="C77" s="6" t="s">
        <v>121</v>
      </c>
      <c r="D77" s="6" t="s">
        <v>118</v>
      </c>
      <c r="E77" s="8">
        <v>20000</v>
      </c>
      <c r="F77" s="6">
        <v>0</v>
      </c>
      <c r="G77" s="8">
        <v>20000</v>
      </c>
      <c r="H77" s="8">
        <v>574</v>
      </c>
      <c r="I77" s="8">
        <v>0</v>
      </c>
      <c r="J77" s="8">
        <v>608</v>
      </c>
      <c r="K77" s="8">
        <v>175</v>
      </c>
      <c r="L77" s="8">
        <f t="shared" si="2"/>
        <v>1357</v>
      </c>
      <c r="M77" s="8">
        <f t="shared" si="3"/>
        <v>18643</v>
      </c>
    </row>
    <row r="78" spans="1:13" x14ac:dyDescent="0.25">
      <c r="A78" s="6" t="s">
        <v>60</v>
      </c>
      <c r="B78" s="6" t="s">
        <v>141</v>
      </c>
      <c r="C78" s="6" t="s">
        <v>117</v>
      </c>
      <c r="D78" s="6" t="s">
        <v>118</v>
      </c>
      <c r="E78" s="8">
        <v>13200</v>
      </c>
      <c r="F78" s="6">
        <v>0</v>
      </c>
      <c r="G78" s="8">
        <v>13200</v>
      </c>
      <c r="H78" s="8">
        <v>378.84</v>
      </c>
      <c r="I78" s="8">
        <v>0</v>
      </c>
      <c r="J78" s="8">
        <v>401.28</v>
      </c>
      <c r="K78" s="8">
        <v>175</v>
      </c>
      <c r="L78" s="8">
        <f t="shared" si="2"/>
        <v>955.11999999999989</v>
      </c>
      <c r="M78" s="8">
        <f t="shared" si="3"/>
        <v>12244.880000000001</v>
      </c>
    </row>
    <row r="79" spans="1:13" x14ac:dyDescent="0.25">
      <c r="A79" s="6" t="s">
        <v>60</v>
      </c>
      <c r="B79" s="6" t="s">
        <v>142</v>
      </c>
      <c r="C79" s="6" t="s">
        <v>185</v>
      </c>
      <c r="D79" s="6" t="s">
        <v>118</v>
      </c>
      <c r="E79" s="8">
        <v>20000</v>
      </c>
      <c r="F79" s="6">
        <v>0</v>
      </c>
      <c r="G79" s="8">
        <v>20000</v>
      </c>
      <c r="H79" s="8">
        <v>574</v>
      </c>
      <c r="I79" s="8">
        <v>0</v>
      </c>
      <c r="J79" s="8">
        <v>608</v>
      </c>
      <c r="K79" s="8">
        <v>175</v>
      </c>
      <c r="L79" s="8">
        <f t="shared" ref="L79:L89" si="4">H79+I79+J79+K79</f>
        <v>1357</v>
      </c>
      <c r="M79" s="8">
        <f t="shared" ref="M79:M89" si="5">G79-L79</f>
        <v>18643</v>
      </c>
    </row>
    <row r="80" spans="1:13" x14ac:dyDescent="0.25">
      <c r="A80" s="6" t="s">
        <v>72</v>
      </c>
      <c r="B80" s="6" t="s">
        <v>176</v>
      </c>
      <c r="C80" s="6" t="s">
        <v>117</v>
      </c>
      <c r="D80" s="6" t="s">
        <v>118</v>
      </c>
      <c r="E80" s="8">
        <v>24000</v>
      </c>
      <c r="F80" s="6">
        <v>0</v>
      </c>
      <c r="G80" s="8">
        <v>24000</v>
      </c>
      <c r="H80" s="8">
        <v>688.8</v>
      </c>
      <c r="I80" s="8">
        <v>0</v>
      </c>
      <c r="J80" s="8">
        <v>729.6</v>
      </c>
      <c r="K80" s="8">
        <v>175</v>
      </c>
      <c r="L80" s="8">
        <f t="shared" si="4"/>
        <v>1593.4</v>
      </c>
      <c r="M80" s="8">
        <f t="shared" si="5"/>
        <v>22406.6</v>
      </c>
    </row>
    <row r="81" spans="1:14" x14ac:dyDescent="0.25">
      <c r="A81" s="6" t="s">
        <v>72</v>
      </c>
      <c r="B81" s="6" t="s">
        <v>178</v>
      </c>
      <c r="C81" s="6" t="s">
        <v>117</v>
      </c>
      <c r="D81" s="6" t="s">
        <v>118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f t="shared" si="4"/>
        <v>1357</v>
      </c>
      <c r="M81" s="8">
        <f t="shared" si="5"/>
        <v>18643</v>
      </c>
    </row>
    <row r="82" spans="1:14" x14ac:dyDescent="0.25">
      <c r="A82" s="6" t="s">
        <v>72</v>
      </c>
      <c r="B82" s="6" t="s">
        <v>184</v>
      </c>
      <c r="C82" s="6" t="s">
        <v>117</v>
      </c>
      <c r="D82" s="6" t="s">
        <v>118</v>
      </c>
      <c r="E82" s="8">
        <v>20000</v>
      </c>
      <c r="F82" s="6">
        <v>0</v>
      </c>
      <c r="G82" s="8">
        <v>20000</v>
      </c>
      <c r="H82" s="8">
        <v>574</v>
      </c>
      <c r="I82" s="8">
        <v>0</v>
      </c>
      <c r="J82" s="8">
        <v>608</v>
      </c>
      <c r="K82" s="8">
        <v>1890.46</v>
      </c>
      <c r="L82" s="8">
        <f t="shared" si="4"/>
        <v>3072.46</v>
      </c>
      <c r="M82" s="8">
        <f t="shared" si="5"/>
        <v>16927.54</v>
      </c>
    </row>
    <row r="83" spans="1:14" x14ac:dyDescent="0.25">
      <c r="A83" s="6" t="s">
        <v>72</v>
      </c>
      <c r="B83" s="6" t="s">
        <v>188</v>
      </c>
      <c r="C83" s="6" t="s">
        <v>117</v>
      </c>
      <c r="D83" s="6" t="s">
        <v>118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f t="shared" si="4"/>
        <v>1357</v>
      </c>
      <c r="M83" s="8">
        <f t="shared" si="5"/>
        <v>18643</v>
      </c>
    </row>
    <row r="84" spans="1:14" x14ac:dyDescent="0.25">
      <c r="A84" s="6" t="s">
        <v>72</v>
      </c>
      <c r="B84" s="6" t="s">
        <v>211</v>
      </c>
      <c r="C84" s="6" t="s">
        <v>117</v>
      </c>
      <c r="D84" s="6" t="s">
        <v>70</v>
      </c>
      <c r="E84" s="8">
        <v>20000</v>
      </c>
      <c r="F84" s="6">
        <v>0</v>
      </c>
      <c r="G84" s="8">
        <v>20000</v>
      </c>
      <c r="H84" s="8">
        <v>574</v>
      </c>
      <c r="I84" s="8">
        <v>0</v>
      </c>
      <c r="J84" s="8">
        <v>608</v>
      </c>
      <c r="K84" s="8">
        <v>175</v>
      </c>
      <c r="L84" s="8">
        <f t="shared" si="4"/>
        <v>1357</v>
      </c>
      <c r="M84" s="8">
        <f t="shared" si="5"/>
        <v>18643</v>
      </c>
    </row>
    <row r="85" spans="1:14" x14ac:dyDescent="0.25">
      <c r="A85" s="6" t="s">
        <v>60</v>
      </c>
      <c r="B85" s="6" t="s">
        <v>231</v>
      </c>
      <c r="C85" s="6" t="s">
        <v>144</v>
      </c>
      <c r="D85" s="6" t="s">
        <v>70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f t="shared" si="4"/>
        <v>1357</v>
      </c>
      <c r="M85" s="8">
        <f t="shared" si="5"/>
        <v>18643</v>
      </c>
    </row>
    <row r="86" spans="1:14" x14ac:dyDescent="0.25">
      <c r="A86" s="6"/>
      <c r="B86" s="4" t="s">
        <v>191</v>
      </c>
      <c r="C86" s="6"/>
      <c r="D86" s="6"/>
      <c r="E86" s="8"/>
      <c r="F86" s="6"/>
      <c r="G86" s="8"/>
      <c r="H86" s="8"/>
      <c r="I86" s="8"/>
      <c r="J86" s="8"/>
      <c r="K86" s="8"/>
      <c r="L86" s="8">
        <f t="shared" si="4"/>
        <v>0</v>
      </c>
      <c r="M86" s="8">
        <f t="shared" si="5"/>
        <v>0</v>
      </c>
    </row>
    <row r="87" spans="1:14" x14ac:dyDescent="0.25">
      <c r="A87" s="6" t="s">
        <v>60</v>
      </c>
      <c r="B87" s="6" t="s">
        <v>143</v>
      </c>
      <c r="C87" s="6" t="s">
        <v>144</v>
      </c>
      <c r="D87" s="6" t="s">
        <v>118</v>
      </c>
      <c r="E87" s="8">
        <v>25000</v>
      </c>
      <c r="F87" s="6">
        <v>0</v>
      </c>
      <c r="G87" s="8">
        <v>25000</v>
      </c>
      <c r="H87" s="8">
        <v>717.5</v>
      </c>
      <c r="I87" s="8">
        <v>0</v>
      </c>
      <c r="J87" s="8">
        <v>760</v>
      </c>
      <c r="K87" s="8">
        <v>175</v>
      </c>
      <c r="L87" s="8">
        <f t="shared" si="4"/>
        <v>1652.5</v>
      </c>
      <c r="M87" s="8">
        <f t="shared" si="5"/>
        <v>23347.5</v>
      </c>
    </row>
    <row r="88" spans="1:14" x14ac:dyDescent="0.25">
      <c r="A88" s="6"/>
      <c r="B88" s="4" t="s">
        <v>145</v>
      </c>
      <c r="C88" s="6"/>
      <c r="D88" s="6"/>
      <c r="E88" s="6"/>
      <c r="F88" s="6"/>
      <c r="G88" s="6"/>
      <c r="H88" s="8"/>
      <c r="I88" s="8"/>
      <c r="J88" s="8"/>
      <c r="K88" s="8"/>
      <c r="L88" s="8">
        <f t="shared" si="4"/>
        <v>0</v>
      </c>
      <c r="M88" s="8">
        <f t="shared" si="5"/>
        <v>0</v>
      </c>
    </row>
    <row r="89" spans="1:14" x14ac:dyDescent="0.25">
      <c r="A89" s="6" t="s">
        <v>72</v>
      </c>
      <c r="B89" s="6" t="s">
        <v>146</v>
      </c>
      <c r="C89" s="6" t="s">
        <v>194</v>
      </c>
      <c r="D89" s="6" t="s">
        <v>70</v>
      </c>
      <c r="E89" s="8">
        <v>100000</v>
      </c>
      <c r="F89" s="6">
        <v>0</v>
      </c>
      <c r="G89" s="8">
        <v>100000</v>
      </c>
      <c r="H89" s="8">
        <v>2870</v>
      </c>
      <c r="I89" s="8">
        <v>11676.5</v>
      </c>
      <c r="J89" s="8">
        <v>3040</v>
      </c>
      <c r="K89" s="8">
        <v>2733.26</v>
      </c>
      <c r="L89" s="8">
        <f t="shared" si="4"/>
        <v>20319.760000000002</v>
      </c>
      <c r="M89" s="8">
        <f t="shared" si="5"/>
        <v>79680.239999999991</v>
      </c>
    </row>
    <row r="90" spans="1:14" x14ac:dyDescent="0.25">
      <c r="A90" s="12"/>
      <c r="B90" s="12" t="s">
        <v>55</v>
      </c>
      <c r="C90" s="12">
        <v>57</v>
      </c>
      <c r="D90" s="12"/>
      <c r="E90" s="13">
        <f>SUM(E13:E89)</f>
        <v>2496310.87</v>
      </c>
      <c r="F90" s="12">
        <v>0</v>
      </c>
      <c r="G90" s="13">
        <f>SUM(G13:G89)</f>
        <v>2496310.87</v>
      </c>
      <c r="H90" s="13">
        <f t="shared" ref="H90:M90" si="6">SUM(H14:H89)</f>
        <v>71644.13</v>
      </c>
      <c r="I90" s="13">
        <f t="shared" si="6"/>
        <v>191005.85</v>
      </c>
      <c r="J90" s="13">
        <f t="shared" si="6"/>
        <v>75028.990000000005</v>
      </c>
      <c r="K90" s="13">
        <f t="shared" si="6"/>
        <v>72680.600000000006</v>
      </c>
      <c r="L90" s="13">
        <f t="shared" si="6"/>
        <v>410359.57000000007</v>
      </c>
      <c r="M90" s="13">
        <f t="shared" si="6"/>
        <v>2085951.3</v>
      </c>
    </row>
    <row r="91" spans="1:14" x14ac:dyDescent="0.25">
      <c r="J91" s="9"/>
      <c r="K91" s="9"/>
    </row>
    <row r="92" spans="1:14" x14ac:dyDescent="0.25">
      <c r="J92" s="9"/>
      <c r="K92" s="9"/>
    </row>
    <row r="93" spans="1:14" x14ac:dyDescent="0.25">
      <c r="K93" s="9"/>
    </row>
    <row r="94" spans="1:14" x14ac:dyDescent="0.25">
      <c r="J94" s="9"/>
      <c r="K94" s="9"/>
    </row>
    <row r="95" spans="1:14" x14ac:dyDescent="0.25">
      <c r="J95" s="9"/>
      <c r="K95" s="9"/>
    </row>
    <row r="96" spans="1:14" x14ac:dyDescent="0.25">
      <c r="J96" s="9"/>
      <c r="K96" s="9"/>
      <c r="N96" s="9"/>
    </row>
    <row r="97" spans="3:11" ht="15.75" x14ac:dyDescent="0.25">
      <c r="C97" s="18" t="s">
        <v>200</v>
      </c>
      <c r="E97" s="16"/>
      <c r="J97" s="14" t="s">
        <v>56</v>
      </c>
      <c r="K97" s="15" t="s">
        <v>193</v>
      </c>
    </row>
    <row r="98" spans="3:11" ht="15.75" x14ac:dyDescent="0.25">
      <c r="C98" s="10"/>
      <c r="D98" s="17"/>
      <c r="E98" s="10"/>
      <c r="J98" s="14"/>
      <c r="K98" s="14" t="s">
        <v>57</v>
      </c>
    </row>
    <row r="99" spans="3:11" x14ac:dyDescent="0.25">
      <c r="J99" s="9"/>
      <c r="K99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67"/>
  <sheetViews>
    <sheetView topLeftCell="A15" workbookViewId="0">
      <selection activeCell="A27" sqref="A27:D27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28515625" customWidth="1"/>
    <col min="4" max="4" width="12.28515625" customWidth="1"/>
    <col min="5" max="5" width="12.28515625" style="9" customWidth="1"/>
    <col min="7" max="7" width="15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224</v>
      </c>
      <c r="E9" s="23"/>
      <c r="K9" s="9"/>
      <c r="L9" s="9"/>
    </row>
    <row r="10" spans="1:13" x14ac:dyDescent="0.25">
      <c r="A10" s="19" t="s">
        <v>58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74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72</v>
      </c>
      <c r="B12" s="6" t="s">
        <v>147</v>
      </c>
      <c r="C12" s="6" t="s">
        <v>94</v>
      </c>
      <c r="D12" s="6" t="s">
        <v>148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36</v>
      </c>
      <c r="C13" s="6"/>
      <c r="D13" s="6"/>
      <c r="E13" s="8"/>
      <c r="F13" s="6"/>
      <c r="G13" s="8"/>
      <c r="H13" s="8"/>
      <c r="I13" s="8"/>
      <c r="J13" s="8"/>
      <c r="K13" s="8"/>
      <c r="L13" s="8"/>
      <c r="M13" s="8"/>
    </row>
    <row r="14" spans="1:13" x14ac:dyDescent="0.25">
      <c r="A14" s="20" t="s">
        <v>60</v>
      </c>
      <c r="B14" s="6" t="s">
        <v>221</v>
      </c>
      <c r="C14" s="6" t="s">
        <v>222</v>
      </c>
      <c r="D14" s="6" t="s">
        <v>148</v>
      </c>
      <c r="E14" s="8">
        <v>40000</v>
      </c>
      <c r="F14" s="6">
        <v>0</v>
      </c>
      <c r="G14" s="8">
        <v>40000</v>
      </c>
      <c r="H14" s="8">
        <v>1148</v>
      </c>
      <c r="I14" s="8">
        <v>442.65</v>
      </c>
      <c r="J14" s="8">
        <v>1216</v>
      </c>
      <c r="K14" s="8">
        <v>175</v>
      </c>
      <c r="L14" s="8">
        <v>2981.65</v>
      </c>
      <c r="M14" s="8">
        <v>37018.35</v>
      </c>
    </row>
    <row r="15" spans="1:13" x14ac:dyDescent="0.25">
      <c r="A15" s="20"/>
      <c r="B15" s="4" t="s">
        <v>77</v>
      </c>
      <c r="C15" s="6"/>
      <c r="D15" s="6"/>
      <c r="E15" s="8"/>
      <c r="F15" s="6"/>
      <c r="G15" s="6"/>
      <c r="H15" s="8"/>
      <c r="I15" s="8"/>
      <c r="J15" s="8"/>
      <c r="K15" s="8"/>
      <c r="L15" s="8"/>
      <c r="M15" s="6"/>
    </row>
    <row r="16" spans="1:13" x14ac:dyDescent="0.25">
      <c r="A16" s="20" t="s">
        <v>72</v>
      </c>
      <c r="B16" s="6" t="s">
        <v>149</v>
      </c>
      <c r="C16" s="6" t="s">
        <v>150</v>
      </c>
      <c r="D16" s="6" t="s">
        <v>148</v>
      </c>
      <c r="E16" s="8">
        <v>11000</v>
      </c>
      <c r="F16" s="6">
        <v>0</v>
      </c>
      <c r="G16" s="8">
        <v>11000</v>
      </c>
      <c r="H16" s="8">
        <f t="shared" ref="H16:H57" si="0">E16*2.87%</f>
        <v>315.7</v>
      </c>
      <c r="I16" s="8">
        <v>0</v>
      </c>
      <c r="J16" s="8">
        <f t="shared" ref="J16:J57" si="1">E16*3.04%</f>
        <v>334.4</v>
      </c>
      <c r="K16" s="8">
        <v>175</v>
      </c>
      <c r="L16" s="8">
        <f t="shared" ref="L16:L59" si="2">H16+I16+J16+K16</f>
        <v>825.09999999999991</v>
      </c>
      <c r="M16" s="8">
        <f t="shared" ref="M16:M60" si="3">G16-L16</f>
        <v>10174.9</v>
      </c>
    </row>
    <row r="17" spans="1:13" x14ac:dyDescent="0.25">
      <c r="A17" s="20" t="s">
        <v>72</v>
      </c>
      <c r="B17" s="6" t="s">
        <v>151</v>
      </c>
      <c r="C17" s="6" t="s">
        <v>150</v>
      </c>
      <c r="D17" s="6" t="s">
        <v>148</v>
      </c>
      <c r="E17" s="8">
        <v>20000</v>
      </c>
      <c r="F17" s="6">
        <v>0</v>
      </c>
      <c r="G17" s="8">
        <v>20000</v>
      </c>
      <c r="H17" s="8">
        <f t="shared" si="0"/>
        <v>574</v>
      </c>
      <c r="I17" s="8">
        <v>0</v>
      </c>
      <c r="J17" s="8">
        <f t="shared" si="1"/>
        <v>608</v>
      </c>
      <c r="K17" s="8">
        <v>175</v>
      </c>
      <c r="L17" s="8">
        <f t="shared" si="2"/>
        <v>1357</v>
      </c>
      <c r="M17" s="8">
        <f t="shared" si="3"/>
        <v>18643</v>
      </c>
    </row>
    <row r="18" spans="1:13" x14ac:dyDescent="0.25">
      <c r="A18" s="20"/>
      <c r="B18" s="4" t="s">
        <v>217</v>
      </c>
      <c r="C18" s="6"/>
      <c r="D18" s="6"/>
      <c r="E18" s="8"/>
      <c r="F18" s="6"/>
      <c r="G18" s="8"/>
      <c r="H18" s="8"/>
      <c r="I18" s="8"/>
      <c r="J18" s="8"/>
      <c r="K18" s="8"/>
      <c r="L18" s="8"/>
      <c r="M18" s="8"/>
    </row>
    <row r="19" spans="1:13" x14ac:dyDescent="0.25">
      <c r="A19" s="20" t="s">
        <v>60</v>
      </c>
      <c r="B19" s="6" t="s">
        <v>218</v>
      </c>
      <c r="C19" s="6" t="s">
        <v>219</v>
      </c>
      <c r="D19" s="6" t="s">
        <v>148</v>
      </c>
      <c r="E19" s="8">
        <v>40000</v>
      </c>
      <c r="F19" s="6">
        <v>0</v>
      </c>
      <c r="G19" s="8">
        <v>40000</v>
      </c>
      <c r="H19" s="8">
        <v>1148</v>
      </c>
      <c r="I19" s="8">
        <v>0</v>
      </c>
      <c r="J19" s="8">
        <v>1216</v>
      </c>
      <c r="K19" s="8">
        <v>175</v>
      </c>
      <c r="L19" s="8">
        <v>2981.65</v>
      </c>
      <c r="M19" s="8">
        <v>37018.35</v>
      </c>
    </row>
    <row r="20" spans="1:13" x14ac:dyDescent="0.25">
      <c r="A20" s="20"/>
      <c r="B20" s="4" t="s">
        <v>195</v>
      </c>
      <c r="C20" s="6"/>
      <c r="D20" s="6"/>
      <c r="E20" s="8"/>
      <c r="F20" s="6"/>
      <c r="G20" s="8"/>
      <c r="H20" s="8"/>
      <c r="I20" s="8"/>
      <c r="J20" s="8"/>
      <c r="K20" s="8"/>
      <c r="L20" s="8"/>
      <c r="M20" s="8"/>
    </row>
    <row r="21" spans="1:13" x14ac:dyDescent="0.25">
      <c r="A21" s="20"/>
      <c r="B21" s="4"/>
      <c r="C21" s="6"/>
      <c r="D21" s="6"/>
      <c r="E21" s="8"/>
      <c r="F21" s="6"/>
      <c r="G21" s="8"/>
      <c r="H21" s="8"/>
      <c r="I21" s="8"/>
      <c r="J21" s="8"/>
      <c r="K21" s="8"/>
      <c r="L21" s="8"/>
      <c r="M21" s="8"/>
    </row>
    <row r="22" spans="1:13" x14ac:dyDescent="0.25">
      <c r="A22" s="6"/>
      <c r="B22" s="6"/>
      <c r="C22" s="6"/>
      <c r="D22" s="6"/>
      <c r="E22" s="8"/>
      <c r="F22" s="6"/>
      <c r="G22" s="8"/>
      <c r="H22" s="8"/>
      <c r="I22" s="8"/>
      <c r="J22" s="8"/>
      <c r="K22" s="8"/>
      <c r="L22" s="8"/>
      <c r="M22" s="8"/>
    </row>
    <row r="23" spans="1:13" x14ac:dyDescent="0.25">
      <c r="A23" s="20"/>
      <c r="B23" s="4" t="s">
        <v>38</v>
      </c>
      <c r="C23" s="6"/>
      <c r="D23" s="6"/>
      <c r="E23" s="8"/>
      <c r="F23" s="6"/>
      <c r="G23" s="6"/>
      <c r="H23" s="8"/>
      <c r="I23" s="8"/>
      <c r="J23" s="8"/>
      <c r="K23" s="8"/>
      <c r="L23" s="8"/>
      <c r="M23" s="8"/>
    </row>
    <row r="24" spans="1:13" x14ac:dyDescent="0.25">
      <c r="A24" s="20" t="s">
        <v>60</v>
      </c>
      <c r="B24" s="6" t="s">
        <v>152</v>
      </c>
      <c r="C24" s="6" t="s">
        <v>153</v>
      </c>
      <c r="D24" s="6" t="s">
        <v>148</v>
      </c>
      <c r="E24" s="8">
        <v>20000</v>
      </c>
      <c r="F24" s="6">
        <v>0</v>
      </c>
      <c r="G24" s="8">
        <v>20000</v>
      </c>
      <c r="H24" s="8">
        <f t="shared" si="0"/>
        <v>574</v>
      </c>
      <c r="I24" s="8">
        <v>0</v>
      </c>
      <c r="J24" s="8">
        <f t="shared" si="1"/>
        <v>608</v>
      </c>
      <c r="K24" s="8">
        <v>175</v>
      </c>
      <c r="L24" s="8">
        <f t="shared" si="2"/>
        <v>1357</v>
      </c>
      <c r="M24" s="8">
        <f t="shared" si="3"/>
        <v>18643</v>
      </c>
    </row>
    <row r="25" spans="1:13" x14ac:dyDescent="0.25">
      <c r="A25" s="20" t="s">
        <v>72</v>
      </c>
      <c r="B25" s="6" t="s">
        <v>154</v>
      </c>
      <c r="C25" s="6" t="s">
        <v>155</v>
      </c>
      <c r="D25" s="6" t="s">
        <v>148</v>
      </c>
      <c r="E25" s="8">
        <v>55000</v>
      </c>
      <c r="F25" s="6">
        <v>0</v>
      </c>
      <c r="G25" s="8">
        <v>55000</v>
      </c>
      <c r="H25" s="8">
        <f t="shared" si="0"/>
        <v>1578.5</v>
      </c>
      <c r="I25" s="8">
        <v>2559.6799999999998</v>
      </c>
      <c r="J25" s="8">
        <f t="shared" si="1"/>
        <v>1672</v>
      </c>
      <c r="K25" s="8">
        <v>1465.66</v>
      </c>
      <c r="L25" s="8">
        <f t="shared" si="2"/>
        <v>7275.84</v>
      </c>
      <c r="M25" s="8">
        <f t="shared" si="3"/>
        <v>47724.160000000003</v>
      </c>
    </row>
    <row r="26" spans="1:13" x14ac:dyDescent="0.25">
      <c r="A26" s="20" t="s">
        <v>72</v>
      </c>
      <c r="B26" s="6" t="s">
        <v>156</v>
      </c>
      <c r="C26" s="6" t="s">
        <v>94</v>
      </c>
      <c r="D26" s="6" t="s">
        <v>148</v>
      </c>
      <c r="E26" s="8">
        <v>20000</v>
      </c>
      <c r="F26" s="6">
        <v>0</v>
      </c>
      <c r="G26" s="8">
        <v>20000</v>
      </c>
      <c r="H26" s="8">
        <f t="shared" si="0"/>
        <v>574</v>
      </c>
      <c r="I26" s="8">
        <v>0</v>
      </c>
      <c r="J26" s="8">
        <f t="shared" si="1"/>
        <v>608</v>
      </c>
      <c r="K26" s="8">
        <v>175</v>
      </c>
      <c r="L26" s="8">
        <f t="shared" si="2"/>
        <v>1357</v>
      </c>
      <c r="M26" s="8">
        <f t="shared" si="3"/>
        <v>18643</v>
      </c>
    </row>
    <row r="27" spans="1:13" x14ac:dyDescent="0.25">
      <c r="A27" s="20" t="s">
        <v>72</v>
      </c>
      <c r="B27" s="6" t="s">
        <v>105</v>
      </c>
      <c r="C27" s="6" t="s">
        <v>223</v>
      </c>
      <c r="D27" s="6" t="s">
        <v>148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v>4984</v>
      </c>
      <c r="M27" s="8">
        <v>45016</v>
      </c>
    </row>
    <row r="28" spans="1:13" x14ac:dyDescent="0.25">
      <c r="A28" s="20"/>
      <c r="B28" s="4" t="s">
        <v>40</v>
      </c>
      <c r="C28" s="6"/>
      <c r="D28" s="6"/>
      <c r="E28" s="8"/>
      <c r="F28" s="6"/>
      <c r="G28" s="6"/>
      <c r="H28" s="8"/>
      <c r="I28" s="8"/>
      <c r="J28" s="8"/>
      <c r="K28" s="8"/>
      <c r="L28" s="8"/>
      <c r="M28" s="8"/>
    </row>
    <row r="29" spans="1:13" x14ac:dyDescent="0.25">
      <c r="A29" s="20" t="s">
        <v>60</v>
      </c>
      <c r="B29" s="6" t="s">
        <v>157</v>
      </c>
      <c r="C29" s="6" t="s">
        <v>158</v>
      </c>
      <c r="D29" s="6" t="s">
        <v>148</v>
      </c>
      <c r="E29" s="8">
        <v>50000</v>
      </c>
      <c r="F29" s="6">
        <v>0</v>
      </c>
      <c r="G29" s="8">
        <v>50000</v>
      </c>
      <c r="H29" s="8">
        <f t="shared" si="0"/>
        <v>1435</v>
      </c>
      <c r="I29" s="8">
        <v>1854</v>
      </c>
      <c r="J29" s="8">
        <f t="shared" si="1"/>
        <v>1520</v>
      </c>
      <c r="K29" s="8">
        <v>175</v>
      </c>
      <c r="L29" s="8">
        <f t="shared" si="2"/>
        <v>4984</v>
      </c>
      <c r="M29" s="8">
        <f t="shared" si="3"/>
        <v>45016</v>
      </c>
    </row>
    <row r="30" spans="1:13" x14ac:dyDescent="0.25">
      <c r="A30" s="20"/>
      <c r="B30" s="4" t="s">
        <v>45</v>
      </c>
      <c r="C30" s="6"/>
      <c r="D30" s="6"/>
      <c r="E30" s="8"/>
      <c r="F30" s="6"/>
      <c r="G30" s="6"/>
      <c r="H30" s="8"/>
      <c r="I30" s="8"/>
      <c r="J30" s="8"/>
      <c r="K30" s="8"/>
      <c r="L30" s="8"/>
      <c r="M30" s="8"/>
    </row>
    <row r="31" spans="1:13" x14ac:dyDescent="0.25">
      <c r="A31" s="20" t="s">
        <v>60</v>
      </c>
      <c r="B31" s="6" t="s">
        <v>159</v>
      </c>
      <c r="C31" s="6" t="s">
        <v>160</v>
      </c>
      <c r="D31" s="6" t="s">
        <v>148</v>
      </c>
      <c r="E31" s="8">
        <v>20000</v>
      </c>
      <c r="F31" s="6">
        <v>0</v>
      </c>
      <c r="G31" s="8">
        <v>20000</v>
      </c>
      <c r="H31" s="8">
        <f t="shared" si="0"/>
        <v>574</v>
      </c>
      <c r="I31" s="8">
        <v>0</v>
      </c>
      <c r="J31" s="8">
        <f t="shared" si="1"/>
        <v>608</v>
      </c>
      <c r="K31" s="8">
        <v>175</v>
      </c>
      <c r="L31" s="8">
        <f t="shared" si="2"/>
        <v>1357</v>
      </c>
      <c r="M31" s="8">
        <f t="shared" si="3"/>
        <v>18643</v>
      </c>
    </row>
    <row r="32" spans="1:13" x14ac:dyDescent="0.25">
      <c r="A32" s="20" t="s">
        <v>72</v>
      </c>
      <c r="B32" s="6" t="s">
        <v>161</v>
      </c>
      <c r="C32" s="6" t="s">
        <v>160</v>
      </c>
      <c r="D32" s="6" t="s">
        <v>148</v>
      </c>
      <c r="E32" s="8">
        <v>20000</v>
      </c>
      <c r="F32" s="6">
        <v>0</v>
      </c>
      <c r="G32" s="8">
        <v>20000</v>
      </c>
      <c r="H32" s="8">
        <f t="shared" si="0"/>
        <v>574</v>
      </c>
      <c r="I32" s="8">
        <v>0</v>
      </c>
      <c r="J32" s="8">
        <f t="shared" si="1"/>
        <v>608</v>
      </c>
      <c r="K32" s="8">
        <v>175</v>
      </c>
      <c r="L32" s="8">
        <f t="shared" si="2"/>
        <v>1357</v>
      </c>
      <c r="M32" s="8">
        <f t="shared" si="3"/>
        <v>18643</v>
      </c>
    </row>
    <row r="33" spans="1:13" x14ac:dyDescent="0.25">
      <c r="A33" s="20" t="s">
        <v>60</v>
      </c>
      <c r="B33" s="6" t="s">
        <v>162</v>
      </c>
      <c r="C33" s="6" t="s">
        <v>160</v>
      </c>
      <c r="D33" s="6" t="s">
        <v>148</v>
      </c>
      <c r="E33" s="8">
        <v>20000</v>
      </c>
      <c r="F33" s="6">
        <v>0</v>
      </c>
      <c r="G33" s="8">
        <v>20000</v>
      </c>
      <c r="H33" s="8">
        <f t="shared" si="0"/>
        <v>574</v>
      </c>
      <c r="I33" s="8">
        <v>0</v>
      </c>
      <c r="J33" s="8">
        <f t="shared" si="1"/>
        <v>608</v>
      </c>
      <c r="K33" s="8">
        <v>175</v>
      </c>
      <c r="L33" s="8">
        <f t="shared" si="2"/>
        <v>1357</v>
      </c>
      <c r="M33" s="8">
        <f t="shared" si="3"/>
        <v>18643</v>
      </c>
    </row>
    <row r="34" spans="1:13" x14ac:dyDescent="0.25">
      <c r="A34" s="20" t="s">
        <v>60</v>
      </c>
      <c r="B34" s="6" t="s">
        <v>163</v>
      </c>
      <c r="C34" s="6" t="s">
        <v>160</v>
      </c>
      <c r="D34" s="6" t="s">
        <v>148</v>
      </c>
      <c r="E34" s="8">
        <v>10000</v>
      </c>
      <c r="F34" s="6">
        <v>0</v>
      </c>
      <c r="G34" s="8">
        <v>10000</v>
      </c>
      <c r="H34" s="8">
        <f t="shared" si="0"/>
        <v>287</v>
      </c>
      <c r="I34" s="8">
        <v>0</v>
      </c>
      <c r="J34" s="8">
        <f t="shared" si="1"/>
        <v>304</v>
      </c>
      <c r="K34" s="8">
        <v>1890.46</v>
      </c>
      <c r="L34" s="8">
        <f t="shared" si="2"/>
        <v>2481.46</v>
      </c>
      <c r="M34" s="8">
        <f t="shared" si="3"/>
        <v>7518.54</v>
      </c>
    </row>
    <row r="35" spans="1:13" x14ac:dyDescent="0.25">
      <c r="A35" s="20" t="s">
        <v>60</v>
      </c>
      <c r="B35" s="6" t="s">
        <v>164</v>
      </c>
      <c r="C35" s="6" t="s">
        <v>160</v>
      </c>
      <c r="D35" s="6" t="s">
        <v>148</v>
      </c>
      <c r="E35" s="8">
        <v>50000</v>
      </c>
      <c r="F35" s="6">
        <v>0</v>
      </c>
      <c r="G35" s="8">
        <v>50000</v>
      </c>
      <c r="H35" s="8">
        <f t="shared" si="0"/>
        <v>1435</v>
      </c>
      <c r="I35" s="8">
        <v>1854</v>
      </c>
      <c r="J35" s="8">
        <f t="shared" si="1"/>
        <v>1520</v>
      </c>
      <c r="K35" s="8">
        <v>175</v>
      </c>
      <c r="L35" s="8">
        <f t="shared" si="2"/>
        <v>4984</v>
      </c>
      <c r="M35" s="8">
        <f t="shared" si="3"/>
        <v>45016</v>
      </c>
    </row>
    <row r="36" spans="1:13" x14ac:dyDescent="0.25">
      <c r="A36" s="20" t="s">
        <v>60</v>
      </c>
      <c r="B36" s="6" t="s">
        <v>165</v>
      </c>
      <c r="C36" s="6" t="s">
        <v>160</v>
      </c>
      <c r="D36" s="6" t="s">
        <v>148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/>
      <c r="B37" s="4" t="s">
        <v>166</v>
      </c>
      <c r="C37" s="6"/>
      <c r="D37" s="6"/>
      <c r="E37" s="8"/>
      <c r="F37" s="6"/>
      <c r="G37" s="6"/>
      <c r="H37" s="8"/>
      <c r="I37" s="8"/>
      <c r="J37" s="8"/>
      <c r="K37" s="8"/>
      <c r="L37" s="8"/>
      <c r="M37" s="8"/>
    </row>
    <row r="38" spans="1:13" x14ac:dyDescent="0.25">
      <c r="A38" s="20" t="s">
        <v>60</v>
      </c>
      <c r="B38" s="6" t="s">
        <v>167</v>
      </c>
      <c r="C38" s="6" t="s">
        <v>215</v>
      </c>
      <c r="D38" s="6" t="s">
        <v>148</v>
      </c>
      <c r="E38" s="8">
        <v>70000</v>
      </c>
      <c r="F38" s="6">
        <v>0</v>
      </c>
      <c r="G38" s="8">
        <v>70000</v>
      </c>
      <c r="H38" s="8">
        <f t="shared" si="0"/>
        <v>2009</v>
      </c>
      <c r="I38" s="8">
        <v>5368.48</v>
      </c>
      <c r="J38" s="8">
        <f t="shared" si="1"/>
        <v>2128</v>
      </c>
      <c r="K38" s="8">
        <v>175</v>
      </c>
      <c r="L38" s="8">
        <f t="shared" si="2"/>
        <v>9680.48</v>
      </c>
      <c r="M38" s="8">
        <f t="shared" si="3"/>
        <v>60319.520000000004</v>
      </c>
    </row>
    <row r="39" spans="1:13" x14ac:dyDescent="0.25">
      <c r="A39" s="20" t="s">
        <v>72</v>
      </c>
      <c r="B39" s="6" t="s">
        <v>168</v>
      </c>
      <c r="C39" s="6" t="s">
        <v>92</v>
      </c>
      <c r="D39" s="6" t="s">
        <v>148</v>
      </c>
      <c r="E39" s="8">
        <v>40000</v>
      </c>
      <c r="F39" s="6">
        <v>0</v>
      </c>
      <c r="G39" s="8">
        <v>40000</v>
      </c>
      <c r="H39" s="8">
        <f t="shared" si="0"/>
        <v>1148</v>
      </c>
      <c r="I39" s="8">
        <v>442.65</v>
      </c>
      <c r="J39" s="8">
        <f t="shared" si="1"/>
        <v>1216</v>
      </c>
      <c r="K39" s="8">
        <v>175</v>
      </c>
      <c r="L39" s="8">
        <f t="shared" si="2"/>
        <v>2981.65</v>
      </c>
      <c r="M39" s="8">
        <f t="shared" si="3"/>
        <v>37018.35</v>
      </c>
    </row>
    <row r="40" spans="1:13" x14ac:dyDescent="0.25">
      <c r="A40" s="20"/>
      <c r="B40" s="4" t="s">
        <v>52</v>
      </c>
      <c r="C40" s="6"/>
      <c r="D40" s="6"/>
      <c r="E40" s="8"/>
      <c r="F40" s="6"/>
      <c r="G40" s="6"/>
      <c r="H40" s="8"/>
      <c r="I40" s="8"/>
      <c r="J40" s="8"/>
      <c r="K40" s="8"/>
      <c r="L40" s="8"/>
      <c r="M40" s="8"/>
    </row>
    <row r="41" spans="1:13" x14ac:dyDescent="0.25">
      <c r="A41" s="20" t="s">
        <v>60</v>
      </c>
      <c r="B41" s="6" t="s">
        <v>169</v>
      </c>
      <c r="C41" s="6" t="s">
        <v>109</v>
      </c>
      <c r="D41" s="6" t="s">
        <v>148</v>
      </c>
      <c r="E41" s="8">
        <v>20000</v>
      </c>
      <c r="F41" s="6">
        <v>0</v>
      </c>
      <c r="G41" s="8">
        <v>20000</v>
      </c>
      <c r="H41" s="8">
        <f t="shared" si="0"/>
        <v>574</v>
      </c>
      <c r="I41" s="8">
        <v>0</v>
      </c>
      <c r="J41" s="8">
        <f t="shared" si="1"/>
        <v>608</v>
      </c>
      <c r="K41" s="8">
        <v>175</v>
      </c>
      <c r="L41" s="8">
        <f t="shared" si="2"/>
        <v>1357</v>
      </c>
      <c r="M41" s="8">
        <f t="shared" si="3"/>
        <v>18643</v>
      </c>
    </row>
    <row r="42" spans="1:13" x14ac:dyDescent="0.25">
      <c r="A42" s="20" t="s">
        <v>60</v>
      </c>
      <c r="B42" s="6" t="s">
        <v>170</v>
      </c>
      <c r="C42" s="6" t="s">
        <v>109</v>
      </c>
      <c r="D42" s="6" t="s">
        <v>148</v>
      </c>
      <c r="E42" s="8">
        <v>20000</v>
      </c>
      <c r="F42" s="6">
        <v>0</v>
      </c>
      <c r="G42" s="8">
        <v>20000</v>
      </c>
      <c r="H42" s="8">
        <f t="shared" si="0"/>
        <v>574</v>
      </c>
      <c r="I42" s="8">
        <v>0</v>
      </c>
      <c r="J42" s="8">
        <f t="shared" si="1"/>
        <v>608</v>
      </c>
      <c r="K42" s="8">
        <v>175</v>
      </c>
      <c r="L42" s="8">
        <f t="shared" si="2"/>
        <v>1357</v>
      </c>
      <c r="M42" s="8">
        <f t="shared" si="3"/>
        <v>18643</v>
      </c>
    </row>
    <row r="43" spans="1:13" x14ac:dyDescent="0.25">
      <c r="A43" s="20" t="s">
        <v>60</v>
      </c>
      <c r="B43" s="6" t="s">
        <v>171</v>
      </c>
      <c r="C43" s="6" t="s">
        <v>109</v>
      </c>
      <c r="D43" s="6" t="s">
        <v>148</v>
      </c>
      <c r="E43" s="8">
        <v>20000</v>
      </c>
      <c r="F43" s="6">
        <v>0</v>
      </c>
      <c r="G43" s="8">
        <v>20000</v>
      </c>
      <c r="H43" s="8">
        <f t="shared" si="0"/>
        <v>574</v>
      </c>
      <c r="I43" s="8">
        <v>0</v>
      </c>
      <c r="J43" s="8">
        <f t="shared" si="1"/>
        <v>608</v>
      </c>
      <c r="K43" s="8">
        <v>175</v>
      </c>
      <c r="L43" s="8">
        <f t="shared" si="2"/>
        <v>1357</v>
      </c>
      <c r="M43" s="8">
        <f t="shared" si="3"/>
        <v>18643</v>
      </c>
    </row>
    <row r="44" spans="1:13" x14ac:dyDescent="0.25">
      <c r="A44" s="20"/>
      <c r="B44" s="4" t="s">
        <v>115</v>
      </c>
      <c r="C44" s="6"/>
      <c r="D44" s="6"/>
      <c r="E44" s="8"/>
      <c r="F44" s="6"/>
      <c r="G44" s="6"/>
      <c r="H44" s="8"/>
      <c r="I44" s="8"/>
      <c r="J44" s="8"/>
      <c r="K44" s="8"/>
      <c r="L44" s="8"/>
      <c r="M44" s="8"/>
    </row>
    <row r="45" spans="1:13" x14ac:dyDescent="0.25">
      <c r="A45" s="20" t="s">
        <v>72</v>
      </c>
      <c r="B45" s="6" t="s">
        <v>172</v>
      </c>
      <c r="C45" s="6" t="s">
        <v>121</v>
      </c>
      <c r="D45" s="6" t="s">
        <v>148</v>
      </c>
      <c r="E45" s="8">
        <v>20000</v>
      </c>
      <c r="F45" s="6">
        <v>0</v>
      </c>
      <c r="G45" s="8">
        <v>20000</v>
      </c>
      <c r="H45" s="8">
        <f t="shared" si="0"/>
        <v>574</v>
      </c>
      <c r="I45" s="8">
        <v>0</v>
      </c>
      <c r="J45" s="8">
        <f t="shared" si="1"/>
        <v>608</v>
      </c>
      <c r="K45" s="8">
        <v>175</v>
      </c>
      <c r="L45" s="8">
        <f t="shared" si="2"/>
        <v>1357</v>
      </c>
      <c r="M45" s="8">
        <f t="shared" si="3"/>
        <v>18643</v>
      </c>
    </row>
    <row r="46" spans="1:13" x14ac:dyDescent="0.25">
      <c r="A46" s="20" t="s">
        <v>60</v>
      </c>
      <c r="B46" s="6" t="s">
        <v>173</v>
      </c>
      <c r="C46" s="6" t="s">
        <v>136</v>
      </c>
      <c r="D46" s="6" t="s">
        <v>148</v>
      </c>
      <c r="E46" s="8">
        <v>20000</v>
      </c>
      <c r="F46" s="6">
        <v>0</v>
      </c>
      <c r="G46" s="8">
        <v>20000</v>
      </c>
      <c r="H46" s="8">
        <f t="shared" si="0"/>
        <v>574</v>
      </c>
      <c r="I46" s="8">
        <v>0</v>
      </c>
      <c r="J46" s="8">
        <f t="shared" si="1"/>
        <v>608</v>
      </c>
      <c r="K46" s="8">
        <v>175</v>
      </c>
      <c r="L46" s="8">
        <f t="shared" si="2"/>
        <v>1357</v>
      </c>
      <c r="M46" s="8">
        <f t="shared" si="3"/>
        <v>18643</v>
      </c>
    </row>
    <row r="47" spans="1:13" x14ac:dyDescent="0.25">
      <c r="A47" s="6"/>
      <c r="B47" s="4" t="s">
        <v>46</v>
      </c>
      <c r="C47" s="6"/>
      <c r="D47" s="6"/>
      <c r="E47" s="6"/>
      <c r="F47" s="6"/>
      <c r="G47" s="6"/>
      <c r="H47" s="8"/>
      <c r="I47" s="8"/>
      <c r="J47" s="8"/>
      <c r="K47" s="8"/>
      <c r="L47" s="8">
        <f t="shared" si="2"/>
        <v>0</v>
      </c>
      <c r="M47" s="8">
        <f t="shared" si="3"/>
        <v>0</v>
      </c>
    </row>
    <row r="48" spans="1:13" x14ac:dyDescent="0.25">
      <c r="A48" s="6" t="s">
        <v>72</v>
      </c>
      <c r="B48" s="6" t="s">
        <v>209</v>
      </c>
      <c r="C48" s="6" t="s">
        <v>210</v>
      </c>
      <c r="D48" s="6" t="s">
        <v>148</v>
      </c>
      <c r="E48" s="8">
        <v>50000</v>
      </c>
      <c r="F48" s="6">
        <v>0</v>
      </c>
      <c r="G48" s="8">
        <v>50000</v>
      </c>
      <c r="H48" s="8">
        <v>1435</v>
      </c>
      <c r="I48" s="8">
        <v>1854</v>
      </c>
      <c r="J48" s="8">
        <v>1520</v>
      </c>
      <c r="K48" s="8">
        <v>175</v>
      </c>
      <c r="L48" s="8">
        <v>4984</v>
      </c>
      <c r="M48" s="8">
        <f t="shared" si="3"/>
        <v>45016</v>
      </c>
    </row>
    <row r="49" spans="1:13" x14ac:dyDescent="0.25">
      <c r="A49" s="6" t="s">
        <v>60</v>
      </c>
      <c r="B49" s="6" t="s">
        <v>220</v>
      </c>
      <c r="C49" s="6" t="s">
        <v>210</v>
      </c>
      <c r="D49" s="6" t="s">
        <v>148</v>
      </c>
      <c r="E49" s="8">
        <v>55000</v>
      </c>
      <c r="F49" s="6">
        <v>0</v>
      </c>
      <c r="G49" s="8">
        <v>55000</v>
      </c>
      <c r="H49" s="8">
        <v>1578.5</v>
      </c>
      <c r="I49" s="8">
        <v>2559.6799999999998</v>
      </c>
      <c r="J49" s="8">
        <v>1672</v>
      </c>
      <c r="K49" s="8">
        <v>175</v>
      </c>
      <c r="L49" s="8">
        <v>5985.18</v>
      </c>
      <c r="M49" s="8">
        <v>49014.82</v>
      </c>
    </row>
    <row r="50" spans="1:13" x14ac:dyDescent="0.25">
      <c r="A50" s="20"/>
      <c r="B50" s="4" t="s">
        <v>180</v>
      </c>
      <c r="C50" s="6"/>
      <c r="D50" s="6"/>
      <c r="E50" s="8"/>
      <c r="F50" s="6"/>
      <c r="G50" s="8"/>
      <c r="H50" s="8"/>
      <c r="I50" s="8"/>
      <c r="J50" s="8"/>
      <c r="K50" s="8"/>
      <c r="L50" s="8"/>
      <c r="M50" s="8"/>
    </row>
    <row r="51" spans="1:13" x14ac:dyDescent="0.25">
      <c r="A51" s="20" t="s">
        <v>72</v>
      </c>
      <c r="B51" s="24" t="s">
        <v>189</v>
      </c>
      <c r="C51" s="6" t="s">
        <v>182</v>
      </c>
      <c r="D51" s="6" t="s">
        <v>148</v>
      </c>
      <c r="E51" s="8">
        <v>60000</v>
      </c>
      <c r="F51" s="6">
        <v>0</v>
      </c>
      <c r="G51" s="8">
        <v>60000</v>
      </c>
      <c r="H51" s="8">
        <f t="shared" si="0"/>
        <v>1722</v>
      </c>
      <c r="I51" s="8">
        <v>3486.68</v>
      </c>
      <c r="J51" s="8">
        <f t="shared" si="1"/>
        <v>1824</v>
      </c>
      <c r="K51" s="8">
        <v>175</v>
      </c>
      <c r="L51" s="8">
        <f t="shared" si="2"/>
        <v>7207.68</v>
      </c>
      <c r="M51" s="8">
        <f t="shared" si="3"/>
        <v>52792.32</v>
      </c>
    </row>
    <row r="52" spans="1:13" x14ac:dyDescent="0.25">
      <c r="A52" s="20"/>
      <c r="B52" s="4" t="s">
        <v>174</v>
      </c>
      <c r="C52" s="6"/>
      <c r="D52" s="6"/>
      <c r="E52" s="8"/>
      <c r="F52" s="6"/>
      <c r="G52" s="6"/>
      <c r="H52" s="8"/>
      <c r="I52" s="8"/>
      <c r="J52" s="8"/>
      <c r="K52" s="8"/>
      <c r="L52" s="8"/>
      <c r="M52" s="8"/>
    </row>
    <row r="53" spans="1:13" x14ac:dyDescent="0.25">
      <c r="A53" s="20" t="s">
        <v>72</v>
      </c>
      <c r="B53" s="6" t="s">
        <v>186</v>
      </c>
      <c r="C53" s="6" t="s">
        <v>203</v>
      </c>
      <c r="D53" s="6" t="s">
        <v>148</v>
      </c>
      <c r="E53" s="8">
        <v>75000</v>
      </c>
      <c r="F53" s="6">
        <v>0</v>
      </c>
      <c r="G53" s="8">
        <v>75000</v>
      </c>
      <c r="H53" s="8">
        <f t="shared" si="0"/>
        <v>2152.5</v>
      </c>
      <c r="I53" s="8">
        <v>6309.38</v>
      </c>
      <c r="J53" s="8">
        <f t="shared" si="1"/>
        <v>2280</v>
      </c>
      <c r="K53" s="8">
        <v>175</v>
      </c>
      <c r="L53" s="8">
        <f t="shared" si="2"/>
        <v>10916.880000000001</v>
      </c>
      <c r="M53" s="8">
        <f t="shared" si="3"/>
        <v>64083.119999999995</v>
      </c>
    </row>
    <row r="54" spans="1:13" x14ac:dyDescent="0.25">
      <c r="A54" s="20"/>
      <c r="B54" s="4" t="s">
        <v>175</v>
      </c>
      <c r="C54" s="6"/>
      <c r="D54" s="6"/>
      <c r="E54" s="8"/>
      <c r="F54" s="6"/>
      <c r="G54" s="6"/>
      <c r="H54" s="8"/>
      <c r="I54" s="8"/>
      <c r="J54" s="8"/>
      <c r="K54" s="8"/>
      <c r="L54" s="8"/>
      <c r="M54" s="8"/>
    </row>
    <row r="55" spans="1:13" x14ac:dyDescent="0.25">
      <c r="A55" s="20"/>
      <c r="B55" s="6" t="s">
        <v>201</v>
      </c>
      <c r="C55" s="6" t="s">
        <v>202</v>
      </c>
      <c r="D55" s="6" t="s">
        <v>148</v>
      </c>
      <c r="E55" s="8">
        <v>40000</v>
      </c>
      <c r="F55" s="6">
        <v>0</v>
      </c>
      <c r="G55" s="8">
        <v>40000</v>
      </c>
      <c r="H55" s="8">
        <f t="shared" si="0"/>
        <v>1148</v>
      </c>
      <c r="I55" s="8">
        <v>442.65</v>
      </c>
      <c r="J55" s="8">
        <v>1216</v>
      </c>
      <c r="K55" s="8">
        <v>175</v>
      </c>
      <c r="L55" s="8">
        <v>2981.65</v>
      </c>
      <c r="M55" s="8">
        <f t="shared" si="3"/>
        <v>37018.35</v>
      </c>
    </row>
    <row r="56" spans="1:13" x14ac:dyDescent="0.25">
      <c r="A56" s="20" t="s">
        <v>72</v>
      </c>
      <c r="B56" s="6" t="s">
        <v>216</v>
      </c>
      <c r="C56" s="6" t="s">
        <v>202</v>
      </c>
      <c r="D56" s="6" t="s">
        <v>148</v>
      </c>
      <c r="E56" s="8">
        <v>40000</v>
      </c>
      <c r="F56" s="6">
        <v>0</v>
      </c>
      <c r="G56" s="8">
        <v>40000</v>
      </c>
      <c r="H56" s="8">
        <f t="shared" si="0"/>
        <v>1148</v>
      </c>
      <c r="I56" s="8">
        <v>442.65</v>
      </c>
      <c r="J56" s="8">
        <v>1216</v>
      </c>
      <c r="K56" s="8">
        <v>175</v>
      </c>
      <c r="L56" s="8">
        <v>2981.65</v>
      </c>
      <c r="M56" s="8">
        <f t="shared" si="3"/>
        <v>37018.35</v>
      </c>
    </row>
    <row r="57" spans="1:13" x14ac:dyDescent="0.25">
      <c r="A57" s="20"/>
      <c r="B57" s="6" t="s">
        <v>181</v>
      </c>
      <c r="C57" s="6" t="s">
        <v>190</v>
      </c>
      <c r="D57" s="6" t="s">
        <v>148</v>
      </c>
      <c r="E57" s="8">
        <v>70000</v>
      </c>
      <c r="F57" s="6">
        <v>0</v>
      </c>
      <c r="G57" s="8">
        <v>70000</v>
      </c>
      <c r="H57" s="8">
        <f t="shared" si="0"/>
        <v>2009</v>
      </c>
      <c r="I57" s="8">
        <v>5368.48</v>
      </c>
      <c r="J57" s="8">
        <f t="shared" si="1"/>
        <v>2128</v>
      </c>
      <c r="K57" s="8">
        <v>175</v>
      </c>
      <c r="L57" s="8">
        <f t="shared" si="2"/>
        <v>9680.48</v>
      </c>
      <c r="M57" s="8">
        <f t="shared" si="3"/>
        <v>60319.520000000004</v>
      </c>
    </row>
    <row r="58" spans="1:13" x14ac:dyDescent="0.25">
      <c r="A58" s="20"/>
      <c r="B58" s="4" t="s">
        <v>145</v>
      </c>
      <c r="C58" s="6"/>
      <c r="D58" s="6"/>
      <c r="E58" s="8"/>
      <c r="F58" s="6"/>
      <c r="G58" s="8"/>
      <c r="H58" s="8"/>
      <c r="I58" s="8"/>
      <c r="J58" s="8"/>
      <c r="K58" s="8"/>
      <c r="L58" s="8"/>
      <c r="M58" s="8"/>
    </row>
    <row r="59" spans="1:13" x14ac:dyDescent="0.25">
      <c r="A59" s="20"/>
      <c r="B59" s="6" t="s">
        <v>196</v>
      </c>
      <c r="C59" s="6" t="s">
        <v>197</v>
      </c>
      <c r="D59" s="6" t="s">
        <v>148</v>
      </c>
      <c r="E59" s="8">
        <v>55000</v>
      </c>
      <c r="F59" s="6">
        <v>0</v>
      </c>
      <c r="G59" s="8">
        <v>55000</v>
      </c>
      <c r="H59" s="8">
        <v>1578.5</v>
      </c>
      <c r="I59" s="8">
        <v>2559.6799999999998</v>
      </c>
      <c r="J59" s="8">
        <v>1672</v>
      </c>
      <c r="K59" s="8">
        <v>5779.8</v>
      </c>
      <c r="L59" s="8">
        <f t="shared" si="2"/>
        <v>11589.98</v>
      </c>
      <c r="M59" s="8">
        <f t="shared" si="3"/>
        <v>43410.020000000004</v>
      </c>
    </row>
    <row r="60" spans="1:13" x14ac:dyDescent="0.25">
      <c r="B60" s="6">
        <v>31</v>
      </c>
      <c r="C60" s="6"/>
      <c r="D60" s="6"/>
      <c r="E60" s="8">
        <f>SUM(E12:E59)</f>
        <v>1111000</v>
      </c>
      <c r="F60" s="6">
        <v>0</v>
      </c>
      <c r="G60" s="8">
        <f t="shared" ref="G60:L60" si="4">SUM(G12:G59)</f>
        <v>1111000</v>
      </c>
      <c r="H60" s="8">
        <f t="shared" si="4"/>
        <v>31885.7</v>
      </c>
      <c r="I60" s="8">
        <f t="shared" si="4"/>
        <v>37398.660000000003</v>
      </c>
      <c r="J60" s="8">
        <f t="shared" si="4"/>
        <v>33774.400000000001</v>
      </c>
      <c r="K60" s="8">
        <f t="shared" si="4"/>
        <v>14035.919999999998</v>
      </c>
      <c r="L60" s="8">
        <f t="shared" si="4"/>
        <v>117537.32999999996</v>
      </c>
      <c r="M60" s="8">
        <f t="shared" si="3"/>
        <v>993462.67</v>
      </c>
    </row>
    <row r="61" spans="1:13" x14ac:dyDescent="0.25">
      <c r="K61" s="9"/>
      <c r="L61" s="9"/>
    </row>
    <row r="62" spans="1:13" x14ac:dyDescent="0.25">
      <c r="K62" s="9"/>
      <c r="L62" s="9"/>
    </row>
    <row r="63" spans="1:13" x14ac:dyDescent="0.25">
      <c r="K63" s="9"/>
      <c r="L63" s="9"/>
    </row>
    <row r="64" spans="1:13" x14ac:dyDescent="0.25">
      <c r="K64" s="9"/>
      <c r="L64" s="9"/>
    </row>
    <row r="65" spans="2:11" ht="15.75" x14ac:dyDescent="0.25">
      <c r="B65" s="10" t="s">
        <v>200</v>
      </c>
      <c r="C65" s="10"/>
      <c r="H65" s="14" t="s">
        <v>56</v>
      </c>
      <c r="I65" s="14" t="s">
        <v>56</v>
      </c>
      <c r="J65" s="15" t="s">
        <v>193</v>
      </c>
      <c r="K65" s="9"/>
    </row>
    <row r="66" spans="2:11" ht="15.75" x14ac:dyDescent="0.25">
      <c r="B66" s="10"/>
      <c r="C66" s="10"/>
      <c r="H66" s="14"/>
      <c r="I66" s="14"/>
      <c r="J66" s="14" t="s">
        <v>57</v>
      </c>
      <c r="K66" s="9"/>
    </row>
    <row r="67" spans="2:11" x14ac:dyDescent="0.25">
      <c r="K67" s="9"/>
    </row>
  </sheetData>
  <pageMargins left="0.7" right="0.7" top="0.75" bottom="0.75" header="0.3" footer="0.3"/>
  <pageSetup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02-2026</vt:lpstr>
      <vt:lpstr>Nomina Fijo 02-2026</vt:lpstr>
      <vt:lpstr>Nomina Temporal 02-2026</vt:lpstr>
      <vt:lpstr>'Nomina Fijo 02-2026'!Área_de_impresión</vt:lpstr>
      <vt:lpstr>'Nomina Temporal 02-2026'!Área_de_impresión</vt:lpstr>
      <vt:lpstr>'Nomina vigilancia 02-2026'!Área_de_impresión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2026-02-26T14:29:18Z</cp:lastPrinted>
  <dcterms:created xsi:type="dcterms:W3CDTF">2023-07-26T15:23:14Z</dcterms:created>
  <dcterms:modified xsi:type="dcterms:W3CDTF">2026-02-26T16:08:48Z</dcterms:modified>
  <cp:category/>
  <cp:contentStatus/>
</cp:coreProperties>
</file>