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3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E85" i="1" l="1"/>
  <c r="E73" i="1"/>
  <c r="B85" i="1"/>
  <c r="Q16" i="1"/>
  <c r="Q9" i="1"/>
  <c r="Q15" i="1"/>
  <c r="Q14" i="1"/>
  <c r="Q11" i="1"/>
  <c r="Q10" i="1"/>
  <c r="E15" i="1"/>
  <c r="E9" i="1"/>
  <c r="D25" i="1"/>
  <c r="D15" i="1"/>
  <c r="D9" i="1"/>
  <c r="B15" i="1"/>
  <c r="B25" i="1"/>
  <c r="B9" i="1"/>
  <c r="Q30" i="1" l="1"/>
  <c r="Q26" i="1"/>
  <c r="F15" i="1"/>
  <c r="H15" i="1"/>
  <c r="P15" i="1" l="1"/>
  <c r="P25" i="1"/>
  <c r="P73" i="1" l="1"/>
  <c r="O25" i="1"/>
  <c r="O15" i="1"/>
  <c r="O73" i="1" l="1"/>
  <c r="Q34" i="1"/>
  <c r="Q32" i="1"/>
  <c r="Q28" i="1"/>
  <c r="Q27" i="1"/>
  <c r="Q22" i="1"/>
  <c r="Q21" i="1"/>
  <c r="Q18" i="1"/>
  <c r="Q52" i="1" l="1"/>
  <c r="Q29" i="1"/>
  <c r="Q24" i="1"/>
  <c r="Q23" i="1"/>
  <c r="Q20" i="1"/>
  <c r="Q19" i="1"/>
  <c r="N25" i="1" l="1"/>
  <c r="N73" i="1" l="1"/>
  <c r="M25" i="1"/>
  <c r="M73" i="1" l="1"/>
  <c r="Q73" i="1" s="1"/>
  <c r="K51" i="1"/>
  <c r="Q51" i="1" s="1"/>
  <c r="L25" i="1"/>
  <c r="K25" i="1"/>
  <c r="J25" i="1"/>
  <c r="I25" i="1"/>
  <c r="H25" i="1"/>
  <c r="G25" i="1"/>
  <c r="F25" i="1"/>
  <c r="E25" i="1"/>
  <c r="L15" i="1"/>
  <c r="K15" i="1"/>
  <c r="J15" i="1"/>
  <c r="I15" i="1"/>
  <c r="G15" i="1"/>
  <c r="Q25" i="1" l="1"/>
  <c r="K85" i="1"/>
  <c r="L85" i="1" l="1"/>
  <c r="J85" i="1" l="1"/>
  <c r="I85" i="1" l="1"/>
  <c r="H85" i="1" l="1"/>
  <c r="F85" i="1" l="1"/>
  <c r="Q85" i="1" s="1"/>
</calcChain>
</file>

<file path=xl/sharedStrings.xml><?xml version="1.0" encoding="utf-8"?>
<sst xmlns="http://schemas.openxmlformats.org/spreadsheetml/2006/main" count="196" uniqueCount="112">
  <si>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</si>
  <si>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</si>
  <si>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</si>
  <si>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</si>
  <si>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</si>
  <si>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</si>
  <si>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</si>
  <si>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</si>
  <si>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</si>
  <si>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</si>
  <si>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</si>
  <si>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</si>
  <si>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</si>
  <si>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</si>
  <si>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</si>
  <si>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</si>
  <si>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</si>
  <si>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</si>
  <si>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</si>
  <si>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</si>
  <si>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</si>
  <si>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</si>
  <si>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</si>
  <si>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</si>
  <si>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</si>
  <si>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</si>
  <si>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</si>
  <si>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</si>
  <si>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</si>
  <si>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</si>
  <si>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</si>
  <si>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</si>
  <si>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</si>
  <si>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</si>
  <si>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</si>
  <si>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</si>
  <si>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</si>
  <si>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</si>
  <si>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</si>
  <si>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</si>
  <si>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</si>
  <si>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</si>
  <si>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</si>
  <si>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</si>
  <si>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</si>
  <si>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</si>
  <si>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</si>
  <si>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</si>
  <si>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</si>
  <si>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</si>
  <si>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</si>
  <si>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</si>
  <si>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</si>
  <si>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</si>
  <si>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</si>
  <si>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</si>
  <si>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</si>
  <si>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</si>
  <si>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</si>
  <si>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</si>
  <si>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</si>
  <si>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</si>
  <si>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</si>
  <si>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</si>
  <si>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</si>
  <si>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</si>
  <si>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</si>
  <si>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</si>
  <si>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</si>
  <si>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</si>
  <si>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</si>
  <si>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</si>
  <si>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</si>
  <si>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</si>
  <si>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</si>
  <si>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</si>
  <si>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</si>
  <si>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</si>
  <si>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</si>
  <si>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</si>
  <si>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</si>
  <si>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</si>
  <si>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</si>
  <si>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</si>
  <si>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</si>
  <si>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</si>
  <si>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</si>
  <si>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</si>
  <si>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</si>
  <si>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</si>
  <si>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</si>
  <si>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</si>
  <si>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</si>
  <si>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</si>
  <si>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</si>
  <si>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</si>
  <si>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</si>
  <si>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</si>
  <si>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</si>
  <si>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</si>
  <si>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</si>
  <si>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</si>
  <si>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</si>
  <si>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</si>
  <si>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</si>
  <si>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</si>
  <si>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</si>
  <si>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</si>
  <si>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</si>
  <si>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[2023]</t>
  </si>
  <si>
    <t>Fecha de registro: hasta el [31] de [Enero] del [2023]</t>
  </si>
  <si>
    <t>Fecha de imputación: [01] de [Enero] del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</si>
</sst>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43" fontId="0" fillId="0" borderId="4" xfId="1" applyFont="1" applyFill="1" applyBorder="1" applyAlignment="1">
      <alignment horizontal="right" wrapText="1"/>
    </xf>
    <xf numFmtId="164" fontId="0" fillId="0" borderId="4" xfId="0" applyNumberFormat="1" applyFill="1" applyBorder="1" applyAlignment="1">
      <alignment wrapText="1"/>
    </xf>
    <xf numFmtId="165" fontId="2" fillId="0" borderId="4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164" fontId="2" fillId="0" borderId="4" xfId="0" applyNumberFormat="1" applyFont="1" applyBorder="1" applyAlignment="1">
      <alignment horizontal="right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A31" zoomScaleNormal="100" workbookViewId="0">
      <selection activeCell="A88" sqref="A88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18.75" x14ac:dyDescent="0.25">
      <c r="A2" s="129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8.75" x14ac:dyDescent="0.25">
      <c r="A3" s="129" t="s">
        <v>109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</row>
    <row r="4" spans="1:19" ht="15.75" x14ac:dyDescent="0.25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x14ac:dyDescent="0.25">
      <c r="A5" s="131" t="s">
        <v>3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</row>
    <row r="6" spans="1:19" x14ac:dyDescent="0.25">
      <c r="E6" s="126" t="s">
        <v>107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8"/>
    </row>
    <row r="7" spans="1:19" ht="31.5" x14ac:dyDescent="0.25">
      <c r="A7" s="2" t="s">
        <v>4</v>
      </c>
      <c r="B7" s="95" t="s">
        <v>5</v>
      </c>
      <c r="C7" s="95" t="s">
        <v>105</v>
      </c>
      <c r="D7" s="96" t="s">
        <v>106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17" t="s">
        <v>108</v>
      </c>
    </row>
    <row r="8" spans="1:19" x14ac:dyDescent="0.25">
      <c r="A8" s="5" t="s">
        <v>18</v>
      </c>
      <c r="B8" s="6"/>
      <c r="C8" s="97"/>
      <c r="D8" s="9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16"/>
    </row>
    <row r="9" spans="1:19" ht="30" x14ac:dyDescent="0.25">
      <c r="A9" s="7" t="s">
        <v>19</v>
      </c>
      <c r="B9" s="17">
        <f>SUM(B10+B11+B14)</f>
        <v>60640559</v>
      </c>
      <c r="C9" s="98">
        <v>0</v>
      </c>
      <c r="D9" s="17">
        <f>SUM(D10+D11+D14)</f>
        <v>60640559</v>
      </c>
      <c r="E9" s="9">
        <f>SUM(E10+E11+E14)</f>
        <v>4700135.17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8">
        <v>0</v>
      </c>
      <c r="Q9" s="78">
        <f>SUM(E9:P9)</f>
        <v>4700135.17</v>
      </c>
    </row>
    <row r="10" spans="1:19" x14ac:dyDescent="0.25">
      <c r="A10" s="10" t="s">
        <v>20</v>
      </c>
      <c r="B10" s="11">
        <v>40561865</v>
      </c>
      <c r="C10" s="98">
        <v>0</v>
      </c>
      <c r="D10" s="11">
        <v>40561865</v>
      </c>
      <c r="E10" s="13">
        <v>3026910.88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8">
        <v>0</v>
      </c>
      <c r="Q10" s="78">
        <f>SUM(E10:P10)</f>
        <v>3026910.88</v>
      </c>
    </row>
    <row r="11" spans="1:19" x14ac:dyDescent="0.25">
      <c r="A11" s="10" t="s">
        <v>21</v>
      </c>
      <c r="B11" s="11">
        <v>14544270</v>
      </c>
      <c r="C11" s="99">
        <v>0</v>
      </c>
      <c r="D11" s="11">
        <v>14544270</v>
      </c>
      <c r="E11" s="13">
        <v>1212022.5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78">
        <v>0</v>
      </c>
      <c r="P11" s="78">
        <v>0</v>
      </c>
      <c r="Q11" s="78">
        <f>SUM(E11:P11)</f>
        <v>1212022.5</v>
      </c>
    </row>
    <row r="12" spans="1:19" ht="30" x14ac:dyDescent="0.25">
      <c r="A12" s="10" t="s">
        <v>22</v>
      </c>
      <c r="B12" s="11">
        <v>0</v>
      </c>
      <c r="C12" s="99">
        <v>0</v>
      </c>
      <c r="D12" s="11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12">
        <v>0</v>
      </c>
      <c r="N12" s="12">
        <v>0</v>
      </c>
      <c r="O12" s="12">
        <v>0</v>
      </c>
      <c r="P12" s="12">
        <v>0</v>
      </c>
      <c r="Q12" s="116">
        <v>0</v>
      </c>
    </row>
    <row r="13" spans="1:19" ht="30" x14ac:dyDescent="0.25">
      <c r="A13" s="10" t="s">
        <v>23</v>
      </c>
      <c r="B13" s="11">
        <v>0</v>
      </c>
      <c r="C13" s="99">
        <v>0</v>
      </c>
      <c r="D13" s="11">
        <v>0</v>
      </c>
      <c r="E13" s="81">
        <v>0</v>
      </c>
      <c r="F13" s="81">
        <v>0</v>
      </c>
      <c r="G13" s="81">
        <v>0</v>
      </c>
      <c r="H13" s="81">
        <v>0</v>
      </c>
      <c r="I13" s="81">
        <v>0</v>
      </c>
      <c r="J13" s="81">
        <v>0</v>
      </c>
      <c r="K13" s="81">
        <v>0</v>
      </c>
      <c r="L13" s="81">
        <v>0</v>
      </c>
      <c r="M13" s="12">
        <v>0</v>
      </c>
      <c r="N13" s="12">
        <v>0</v>
      </c>
      <c r="O13" s="12">
        <v>0</v>
      </c>
      <c r="P13" s="12">
        <v>0</v>
      </c>
      <c r="Q13" s="116">
        <v>0</v>
      </c>
    </row>
    <row r="14" spans="1:19" ht="30" x14ac:dyDescent="0.25">
      <c r="A14" s="10" t="s">
        <v>24</v>
      </c>
      <c r="B14" s="16">
        <v>5534424</v>
      </c>
      <c r="C14" s="99">
        <v>0</v>
      </c>
      <c r="D14" s="16">
        <v>5534424</v>
      </c>
      <c r="E14" s="13">
        <v>461201.79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f>SUM(E14:P14)</f>
        <v>461201.79</v>
      </c>
    </row>
    <row r="15" spans="1:19" ht="30" x14ac:dyDescent="0.25">
      <c r="A15" s="7" t="s">
        <v>25</v>
      </c>
      <c r="B15" s="17">
        <f>SUM(B16+B17+B20+B21+B22)</f>
        <v>7800000</v>
      </c>
      <c r="C15" s="115">
        <v>0</v>
      </c>
      <c r="D15" s="17">
        <f>SUM(D16+D17+D20+D21+D22)</f>
        <v>7800000</v>
      </c>
      <c r="E15" s="76">
        <f>SUM(E16:E24)</f>
        <v>388118.36</v>
      </c>
      <c r="F15" s="80">
        <f>SUM(F16,F21)</f>
        <v>0</v>
      </c>
      <c r="G15" s="79">
        <f>SUM(G16)</f>
        <v>0</v>
      </c>
      <c r="H15" s="79">
        <f>SUM(H16,H22)</f>
        <v>0</v>
      </c>
      <c r="I15" s="79">
        <f>SUM(I16)</f>
        <v>0</v>
      </c>
      <c r="J15" s="79">
        <f>SUM(J16)</f>
        <v>0</v>
      </c>
      <c r="K15" s="79">
        <f>SUM(K16)</f>
        <v>0</v>
      </c>
      <c r="L15" s="79">
        <f>SUM(L16,L17,L22)</f>
        <v>0</v>
      </c>
      <c r="M15" s="89">
        <v>0</v>
      </c>
      <c r="N15" s="79">
        <v>0</v>
      </c>
      <c r="O15" s="89">
        <f>SUM(O16+O20+O21+O22)</f>
        <v>0</v>
      </c>
      <c r="P15" s="79">
        <f>SUM(P16+P17+P22)</f>
        <v>0</v>
      </c>
      <c r="Q15" s="83">
        <f>SUM(E15:P15)</f>
        <v>388118.36</v>
      </c>
    </row>
    <row r="16" spans="1:19" x14ac:dyDescent="0.25">
      <c r="A16" s="10" t="s">
        <v>26</v>
      </c>
      <c r="B16" s="11">
        <v>5760000</v>
      </c>
      <c r="C16" s="11">
        <v>0</v>
      </c>
      <c r="D16" s="11">
        <v>5760000</v>
      </c>
      <c r="E16" s="13">
        <v>388118.36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f>SUM(E16:P16)</f>
        <v>388118.36</v>
      </c>
    </row>
    <row r="17" spans="1:17" ht="45.75" customHeight="1" x14ac:dyDescent="0.25">
      <c r="A17" s="10" t="s">
        <v>27</v>
      </c>
      <c r="B17" s="18">
        <v>300000</v>
      </c>
      <c r="C17" s="99">
        <v>0</v>
      </c>
      <c r="D17" s="18">
        <v>300000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>
        <v>0</v>
      </c>
      <c r="M17" s="12">
        <v>0</v>
      </c>
      <c r="N17" s="12">
        <v>0</v>
      </c>
      <c r="O17" s="12">
        <v>0</v>
      </c>
      <c r="P17" s="13">
        <v>0</v>
      </c>
      <c r="Q17" s="118">
        <v>0</v>
      </c>
    </row>
    <row r="18" spans="1:17" x14ac:dyDescent="0.25">
      <c r="A18" s="10" t="s">
        <v>28</v>
      </c>
      <c r="B18" s="11">
        <v>0</v>
      </c>
      <c r="C18" s="99">
        <v>0</v>
      </c>
      <c r="D18" s="11">
        <v>0</v>
      </c>
      <c r="E18" s="78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18">
        <f>SUM(E18:P18)</f>
        <v>0</v>
      </c>
    </row>
    <row r="19" spans="1:17" ht="30" x14ac:dyDescent="0.25">
      <c r="A19" s="10" t="s">
        <v>29</v>
      </c>
      <c r="B19" s="11">
        <v>0</v>
      </c>
      <c r="C19" s="99">
        <v>0</v>
      </c>
      <c r="D19" s="11">
        <v>0</v>
      </c>
      <c r="E19" s="7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3">
        <f t="shared" ref="Q19:Q29" si="0">SUM(E19:P19)</f>
        <v>0</v>
      </c>
    </row>
    <row r="20" spans="1:17" x14ac:dyDescent="0.25">
      <c r="A20" s="10" t="s">
        <v>30</v>
      </c>
      <c r="B20" s="11">
        <v>200000</v>
      </c>
      <c r="C20" s="99">
        <v>0</v>
      </c>
      <c r="D20" s="11">
        <v>200000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0</v>
      </c>
      <c r="P20" s="88">
        <v>0</v>
      </c>
      <c r="Q20" s="93">
        <f t="shared" si="0"/>
        <v>0</v>
      </c>
    </row>
    <row r="21" spans="1:17" x14ac:dyDescent="0.25">
      <c r="A21" s="10" t="s">
        <v>31</v>
      </c>
      <c r="B21" s="11">
        <v>1140000</v>
      </c>
      <c r="C21" s="99">
        <v>0</v>
      </c>
      <c r="D21" s="11">
        <v>1140000</v>
      </c>
      <c r="E21" s="77">
        <v>0</v>
      </c>
      <c r="F21" s="13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0</v>
      </c>
      <c r="P21" s="12">
        <v>0</v>
      </c>
      <c r="Q21" s="93">
        <f>SUM(E21:P21)</f>
        <v>0</v>
      </c>
    </row>
    <row r="22" spans="1:17" ht="75" x14ac:dyDescent="0.25">
      <c r="A22" s="10" t="s">
        <v>32</v>
      </c>
      <c r="B22" s="18">
        <v>400000</v>
      </c>
      <c r="C22" s="99">
        <v>0</v>
      </c>
      <c r="D22" s="18">
        <v>400000</v>
      </c>
      <c r="E22" s="12">
        <v>0</v>
      </c>
      <c r="F22" s="12">
        <v>0</v>
      </c>
      <c r="G22" s="12">
        <v>0</v>
      </c>
      <c r="H22" s="13">
        <v>0</v>
      </c>
      <c r="I22" s="12">
        <v>0</v>
      </c>
      <c r="J22" s="12">
        <v>0</v>
      </c>
      <c r="K22" s="12">
        <v>0</v>
      </c>
      <c r="L22" s="13">
        <v>0</v>
      </c>
      <c r="M22" s="12">
        <v>0</v>
      </c>
      <c r="N22" s="12">
        <v>0</v>
      </c>
      <c r="O22" s="13">
        <v>0</v>
      </c>
      <c r="P22" s="12">
        <v>0</v>
      </c>
      <c r="Q22" s="93">
        <f>SUM(E22:P22)</f>
        <v>0</v>
      </c>
    </row>
    <row r="23" spans="1:17" ht="45" x14ac:dyDescent="0.25">
      <c r="A23" s="10" t="s">
        <v>33</v>
      </c>
      <c r="B23" s="11">
        <v>0</v>
      </c>
      <c r="C23" s="100">
        <v>0</v>
      </c>
      <c r="D23" s="11">
        <v>0</v>
      </c>
      <c r="E23" s="78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3">
        <f t="shared" si="0"/>
        <v>0</v>
      </c>
    </row>
    <row r="24" spans="1:17" ht="45" x14ac:dyDescent="0.25">
      <c r="A24" s="10" t="s">
        <v>34</v>
      </c>
      <c r="B24" s="18">
        <v>0</v>
      </c>
      <c r="C24" s="99">
        <v>0</v>
      </c>
      <c r="D24" s="18">
        <v>0</v>
      </c>
      <c r="E24" s="7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3">
        <f t="shared" si="0"/>
        <v>0</v>
      </c>
    </row>
    <row r="25" spans="1:17" ht="30" x14ac:dyDescent="0.25">
      <c r="A25" s="7" t="s">
        <v>35</v>
      </c>
      <c r="B25" s="17">
        <f>SUM(B26+B27+B28+B30+B31+B32+B34)</f>
        <v>28924127</v>
      </c>
      <c r="C25" s="115">
        <v>0</v>
      </c>
      <c r="D25" s="17">
        <f>SUM(D26+D27+D28+D30+D31+D32+D34)</f>
        <v>28924127</v>
      </c>
      <c r="E25" s="76">
        <f>SUM(E26)</f>
        <v>634997.69999999995</v>
      </c>
      <c r="F25" s="79">
        <f>SUM(F26,F32)</f>
        <v>0</v>
      </c>
      <c r="G25" s="79">
        <f>SUM(G26,G27,G28,G30,G32,G34)</f>
        <v>0</v>
      </c>
      <c r="H25" s="79">
        <f>SUM(H26,H27,H30,H32,H34)</f>
        <v>0</v>
      </c>
      <c r="I25" s="79">
        <f>SUM(I26,I32)</f>
        <v>0</v>
      </c>
      <c r="J25" s="79">
        <f>SUM(J26,J32)</f>
        <v>0</v>
      </c>
      <c r="K25" s="79">
        <f>SUM(K26,K27,K28,K34)</f>
        <v>0</v>
      </c>
      <c r="L25" s="79">
        <f>SUM(L26,L30,L32,L34)</f>
        <v>0</v>
      </c>
      <c r="M25" s="79">
        <f>+M26+M27+M30+M32+M34</f>
        <v>0</v>
      </c>
      <c r="N25" s="79">
        <f>N26+N34</f>
        <v>0</v>
      </c>
      <c r="O25" s="79">
        <f>SUM(O26+O27+O32+O34)</f>
        <v>0</v>
      </c>
      <c r="P25" s="79">
        <f>SUM(P26+P27+P28+P30+P32)</f>
        <v>0</v>
      </c>
      <c r="Q25" s="83">
        <f>SUM(E25:P25)</f>
        <v>634997.69999999995</v>
      </c>
    </row>
    <row r="26" spans="1:17" ht="45" x14ac:dyDescent="0.25">
      <c r="A26" s="10" t="s">
        <v>36</v>
      </c>
      <c r="B26" s="18">
        <v>7620000</v>
      </c>
      <c r="C26" s="99">
        <v>0</v>
      </c>
      <c r="D26" s="18">
        <v>7620000</v>
      </c>
      <c r="E26" s="13">
        <v>634997.69999999995</v>
      </c>
      <c r="F26" s="12">
        <v>0</v>
      </c>
      <c r="G26" s="13">
        <v>0</v>
      </c>
      <c r="H26" s="12">
        <v>0</v>
      </c>
      <c r="I26" s="13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3">
        <v>0</v>
      </c>
      <c r="P26" s="12">
        <v>0</v>
      </c>
      <c r="Q26" s="118">
        <f>SUM(E26:P26)</f>
        <v>634997.69999999995</v>
      </c>
    </row>
    <row r="27" spans="1:17" ht="30" x14ac:dyDescent="0.25">
      <c r="A27" s="10" t="s">
        <v>37</v>
      </c>
      <c r="B27" s="16">
        <v>7529999</v>
      </c>
      <c r="C27" s="99">
        <v>0</v>
      </c>
      <c r="D27" s="16">
        <v>7529999</v>
      </c>
      <c r="E27" s="12">
        <v>0</v>
      </c>
      <c r="F27" s="12">
        <v>0</v>
      </c>
      <c r="G27" s="13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3">
        <v>0</v>
      </c>
      <c r="N27" s="12">
        <v>0</v>
      </c>
      <c r="O27" s="13">
        <v>0</v>
      </c>
      <c r="P27" s="12">
        <v>0</v>
      </c>
      <c r="Q27" s="118">
        <f>SUM(E27:P27)</f>
        <v>0</v>
      </c>
    </row>
    <row r="28" spans="1:17" ht="30" x14ac:dyDescent="0.25">
      <c r="A28" s="10" t="s">
        <v>38</v>
      </c>
      <c r="B28" s="18">
        <v>300000</v>
      </c>
      <c r="C28" s="99">
        <v>0</v>
      </c>
      <c r="D28" s="18">
        <v>300000</v>
      </c>
      <c r="E28" s="12">
        <v>0</v>
      </c>
      <c r="F28" s="12">
        <v>0</v>
      </c>
      <c r="G28" s="13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3">
        <v>0</v>
      </c>
      <c r="Q28" s="93">
        <f>SUM(E28:P28)</f>
        <v>0</v>
      </c>
    </row>
    <row r="29" spans="1:17" ht="30" x14ac:dyDescent="0.25">
      <c r="A29" s="10" t="s">
        <v>39</v>
      </c>
      <c r="B29" s="11"/>
      <c r="C29" s="99">
        <v>0</v>
      </c>
      <c r="D29" s="11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3">
        <f t="shared" si="0"/>
        <v>0</v>
      </c>
    </row>
    <row r="30" spans="1:17" ht="30" x14ac:dyDescent="0.25">
      <c r="A30" s="10" t="s">
        <v>40</v>
      </c>
      <c r="B30" s="18">
        <v>900000</v>
      </c>
      <c r="C30" s="99">
        <v>0</v>
      </c>
      <c r="D30" s="18">
        <v>900000</v>
      </c>
      <c r="E30" s="12">
        <v>0</v>
      </c>
      <c r="F30" s="12">
        <v>0</v>
      </c>
      <c r="G30" s="13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3">
        <v>0</v>
      </c>
      <c r="N30" s="12">
        <v>0</v>
      </c>
      <c r="O30" s="13">
        <v>0</v>
      </c>
      <c r="P30" s="12">
        <v>0</v>
      </c>
      <c r="Q30" s="93">
        <f>SUM(E30:P30)</f>
        <v>0</v>
      </c>
    </row>
    <row r="31" spans="1:17" ht="45" x14ac:dyDescent="0.25">
      <c r="A31" s="10" t="s">
        <v>41</v>
      </c>
      <c r="B31" s="11">
        <v>5000000</v>
      </c>
      <c r="C31" s="99">
        <v>0</v>
      </c>
      <c r="D31" s="11">
        <v>5000000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3">
        <v>0</v>
      </c>
    </row>
    <row r="32" spans="1:17" ht="45" x14ac:dyDescent="0.25">
      <c r="A32" s="10" t="s">
        <v>42</v>
      </c>
      <c r="B32" s="18">
        <v>2838000</v>
      </c>
      <c r="C32" s="99">
        <v>0</v>
      </c>
      <c r="D32" s="18">
        <v>2838000</v>
      </c>
      <c r="E32" s="82">
        <v>0</v>
      </c>
      <c r="F32" s="13">
        <v>0</v>
      </c>
      <c r="G32" s="12">
        <v>0</v>
      </c>
      <c r="H32" s="13">
        <v>0</v>
      </c>
      <c r="I32" s="12">
        <v>0</v>
      </c>
      <c r="J32" s="13">
        <v>0</v>
      </c>
      <c r="K32" s="12">
        <v>0</v>
      </c>
      <c r="L32" s="13">
        <v>0</v>
      </c>
      <c r="M32" s="12">
        <v>0</v>
      </c>
      <c r="N32" s="12">
        <v>0</v>
      </c>
      <c r="O32" s="13">
        <v>0</v>
      </c>
      <c r="P32" s="12">
        <v>0</v>
      </c>
      <c r="Q32" s="93">
        <f>SUM(E32:P32)</f>
        <v>0</v>
      </c>
    </row>
    <row r="33" spans="1:17" ht="60" x14ac:dyDescent="0.25">
      <c r="A33" s="10" t="s">
        <v>43</v>
      </c>
      <c r="B33" s="35">
        <v>0</v>
      </c>
      <c r="C33" s="99">
        <v>0</v>
      </c>
      <c r="D33" s="35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3">
        <v>0</v>
      </c>
    </row>
    <row r="34" spans="1:17" ht="30" x14ac:dyDescent="0.25">
      <c r="A34" s="10" t="s">
        <v>44</v>
      </c>
      <c r="B34" s="36">
        <v>4736128</v>
      </c>
      <c r="C34" s="101">
        <v>0</v>
      </c>
      <c r="D34" s="36">
        <v>4736128</v>
      </c>
      <c r="E34" s="12">
        <v>0</v>
      </c>
      <c r="F34" s="12">
        <v>0</v>
      </c>
      <c r="G34" s="13">
        <v>0</v>
      </c>
      <c r="H34" s="12">
        <v>0</v>
      </c>
      <c r="I34" s="12">
        <v>0</v>
      </c>
      <c r="J34" s="12">
        <v>0</v>
      </c>
      <c r="K34" s="12">
        <v>0</v>
      </c>
      <c r="L34" s="13">
        <v>0</v>
      </c>
      <c r="M34" s="12">
        <v>0</v>
      </c>
      <c r="N34" s="93">
        <v>0</v>
      </c>
      <c r="O34" s="13">
        <v>0</v>
      </c>
      <c r="P34" s="12">
        <v>0</v>
      </c>
      <c r="Q34" s="93">
        <f>SUM(E34:P34)</f>
        <v>0</v>
      </c>
    </row>
    <row r="35" spans="1:17" ht="30" x14ac:dyDescent="0.25">
      <c r="A35" s="7" t="s">
        <v>45</v>
      </c>
      <c r="B35" s="124">
        <v>0</v>
      </c>
      <c r="C35" s="99">
        <v>0</v>
      </c>
      <c r="D35" s="99">
        <v>0</v>
      </c>
      <c r="E35" s="76">
        <v>0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9">
        <v>0</v>
      </c>
      <c r="N35" s="79">
        <v>0</v>
      </c>
      <c r="O35" s="79">
        <v>0</v>
      </c>
      <c r="P35" s="79">
        <v>0</v>
      </c>
      <c r="Q35" s="83">
        <v>0</v>
      </c>
    </row>
    <row r="36" spans="1:17" ht="45" x14ac:dyDescent="0.25">
      <c r="A36" s="10" t="s">
        <v>46</v>
      </c>
      <c r="B36" s="35">
        <v>0</v>
      </c>
      <c r="C36" s="99">
        <v>0</v>
      </c>
      <c r="D36" s="99">
        <v>0</v>
      </c>
      <c r="E36" s="84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3">
        <v>0</v>
      </c>
    </row>
    <row r="37" spans="1:17" ht="45" x14ac:dyDescent="0.25">
      <c r="A37" s="10" t="s">
        <v>47</v>
      </c>
      <c r="B37" s="35">
        <v>0</v>
      </c>
      <c r="C37" s="99">
        <v>0</v>
      </c>
      <c r="D37" s="99">
        <v>0</v>
      </c>
      <c r="E37" s="84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3">
        <v>0</v>
      </c>
    </row>
    <row r="38" spans="1:17" ht="45" x14ac:dyDescent="0.25">
      <c r="A38" s="10" t="s">
        <v>48</v>
      </c>
      <c r="B38" s="35">
        <v>0</v>
      </c>
      <c r="C38" s="99">
        <v>0</v>
      </c>
      <c r="D38" s="99">
        <v>0</v>
      </c>
      <c r="E38" s="84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3">
        <v>0</v>
      </c>
    </row>
    <row r="39" spans="1:17" ht="45" x14ac:dyDescent="0.25">
      <c r="A39" s="10" t="s">
        <v>49</v>
      </c>
      <c r="B39" s="35">
        <v>0</v>
      </c>
      <c r="C39" s="99">
        <v>0</v>
      </c>
      <c r="D39" s="99">
        <v>0</v>
      </c>
      <c r="E39" s="84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3">
        <v>0</v>
      </c>
    </row>
    <row r="40" spans="1:17" ht="60" x14ac:dyDescent="0.25">
      <c r="A40" s="10" t="s">
        <v>50</v>
      </c>
      <c r="B40" s="35">
        <v>0</v>
      </c>
      <c r="C40" s="99">
        <v>0</v>
      </c>
      <c r="D40" s="99">
        <v>0</v>
      </c>
      <c r="E40" s="84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3">
        <v>0</v>
      </c>
    </row>
    <row r="41" spans="1:17" ht="45" x14ac:dyDescent="0.25">
      <c r="A41" s="10" t="s">
        <v>51</v>
      </c>
      <c r="B41" s="35">
        <v>0</v>
      </c>
      <c r="C41" s="99">
        <v>0</v>
      </c>
      <c r="D41" s="99">
        <v>0</v>
      </c>
      <c r="E41" s="84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3">
        <v>0</v>
      </c>
    </row>
    <row r="42" spans="1:17" ht="45" x14ac:dyDescent="0.25">
      <c r="A42" s="10" t="s">
        <v>52</v>
      </c>
      <c r="B42" s="99">
        <v>0</v>
      </c>
      <c r="C42" s="99">
        <v>0</v>
      </c>
      <c r="D42" s="99">
        <v>0</v>
      </c>
      <c r="E42" s="84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3">
        <v>0</v>
      </c>
    </row>
    <row r="43" spans="1:17" ht="30" x14ac:dyDescent="0.25">
      <c r="A43" s="7" t="s">
        <v>53</v>
      </c>
      <c r="B43" s="99">
        <v>0</v>
      </c>
      <c r="C43" s="99">
        <v>0</v>
      </c>
      <c r="D43" s="99">
        <v>0</v>
      </c>
      <c r="E43" s="85">
        <v>0</v>
      </c>
      <c r="F43" s="83">
        <v>0</v>
      </c>
      <c r="G43" s="83">
        <v>0</v>
      </c>
      <c r="H43" s="83">
        <v>0</v>
      </c>
      <c r="I43" s="83">
        <v>0</v>
      </c>
      <c r="J43" s="83">
        <v>0</v>
      </c>
      <c r="K43" s="83">
        <v>0</v>
      </c>
      <c r="L43" s="83">
        <v>0</v>
      </c>
      <c r="M43" s="12">
        <v>0</v>
      </c>
      <c r="N43" s="79">
        <v>0</v>
      </c>
      <c r="O43" s="12">
        <v>0</v>
      </c>
      <c r="P43" s="79">
        <v>0</v>
      </c>
      <c r="Q43" s="83">
        <v>0</v>
      </c>
    </row>
    <row r="44" spans="1:17" ht="45" x14ac:dyDescent="0.25">
      <c r="A44" s="10" t="s">
        <v>54</v>
      </c>
      <c r="B44" s="99">
        <v>0</v>
      </c>
      <c r="C44" s="99">
        <v>0</v>
      </c>
      <c r="D44" s="99">
        <v>0</v>
      </c>
      <c r="E44" s="84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3">
        <v>0</v>
      </c>
    </row>
    <row r="45" spans="1:17" ht="45" x14ac:dyDescent="0.25">
      <c r="A45" s="10" t="s">
        <v>55</v>
      </c>
      <c r="B45" s="99">
        <v>0</v>
      </c>
      <c r="C45" s="99">
        <v>0</v>
      </c>
      <c r="D45" s="99">
        <v>0</v>
      </c>
      <c r="E45" s="84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3">
        <v>0</v>
      </c>
    </row>
    <row r="46" spans="1:17" ht="45" x14ac:dyDescent="0.25">
      <c r="A46" s="10" t="s">
        <v>56</v>
      </c>
      <c r="B46" s="99">
        <v>0</v>
      </c>
      <c r="C46" s="99">
        <v>0</v>
      </c>
      <c r="D46" s="99">
        <v>0</v>
      </c>
      <c r="E46" s="84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3">
        <v>0</v>
      </c>
    </row>
    <row r="47" spans="1:17" ht="45" x14ac:dyDescent="0.25">
      <c r="A47" s="10" t="s">
        <v>57</v>
      </c>
      <c r="B47" s="99">
        <v>0</v>
      </c>
      <c r="C47" s="99">
        <v>0</v>
      </c>
      <c r="D47" s="99">
        <v>0</v>
      </c>
      <c r="E47" s="84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3">
        <v>0</v>
      </c>
    </row>
    <row r="48" spans="1:17" ht="45" x14ac:dyDescent="0.25">
      <c r="A48" s="10" t="s">
        <v>58</v>
      </c>
      <c r="B48" s="99">
        <v>0</v>
      </c>
      <c r="C48" s="99">
        <v>0</v>
      </c>
      <c r="D48" s="99">
        <v>0</v>
      </c>
      <c r="E48" s="84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3">
        <v>0</v>
      </c>
    </row>
    <row r="49" spans="1:17" ht="45" x14ac:dyDescent="0.25">
      <c r="A49" s="10" t="s">
        <v>59</v>
      </c>
      <c r="B49" s="99">
        <v>0</v>
      </c>
      <c r="C49" s="99">
        <v>0</v>
      </c>
      <c r="D49" s="99">
        <v>0</v>
      </c>
      <c r="E49" s="84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3">
        <v>0</v>
      </c>
    </row>
    <row r="50" spans="1:17" ht="45" x14ac:dyDescent="0.25">
      <c r="A50" s="10" t="s">
        <v>60</v>
      </c>
      <c r="B50" s="99">
        <v>0</v>
      </c>
      <c r="C50" s="99">
        <v>0</v>
      </c>
      <c r="D50" s="99">
        <v>0</v>
      </c>
      <c r="E50" s="84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3">
        <v>0</v>
      </c>
    </row>
    <row r="51" spans="1:17" ht="30" x14ac:dyDescent="0.25">
      <c r="A51" s="7" t="s">
        <v>61</v>
      </c>
      <c r="B51" s="99">
        <v>0</v>
      </c>
      <c r="C51" s="99">
        <v>0</v>
      </c>
      <c r="D51" s="99">
        <v>0</v>
      </c>
      <c r="E51" s="85">
        <v>0</v>
      </c>
      <c r="F51" s="83">
        <v>0</v>
      </c>
      <c r="G51" s="83">
        <v>0</v>
      </c>
      <c r="H51" s="83">
        <v>0</v>
      </c>
      <c r="I51" s="83">
        <v>0</v>
      </c>
      <c r="J51" s="86">
        <v>0</v>
      </c>
      <c r="K51" s="83">
        <f>SUM(K52)</f>
        <v>0</v>
      </c>
      <c r="L51" s="86">
        <v>0</v>
      </c>
      <c r="M51" s="123">
        <v>0</v>
      </c>
      <c r="N51" s="123">
        <v>0</v>
      </c>
      <c r="O51" s="83">
        <v>0</v>
      </c>
      <c r="P51" s="122">
        <v>0</v>
      </c>
      <c r="Q51" s="83">
        <f>SUM(E51:P51)</f>
        <v>0</v>
      </c>
    </row>
    <row r="52" spans="1:17" x14ac:dyDescent="0.25">
      <c r="A52" s="10" t="s">
        <v>62</v>
      </c>
      <c r="B52" s="34">
        <v>0</v>
      </c>
      <c r="C52" s="102">
        <v>0</v>
      </c>
      <c r="D52" s="103">
        <v>0</v>
      </c>
      <c r="E52" s="84">
        <v>0</v>
      </c>
      <c r="F52" s="12">
        <v>0</v>
      </c>
      <c r="G52" s="77">
        <v>0</v>
      </c>
      <c r="H52" s="12">
        <v>0</v>
      </c>
      <c r="I52" s="12">
        <v>0</v>
      </c>
      <c r="J52" s="19">
        <v>0</v>
      </c>
      <c r="K52" s="12">
        <v>0</v>
      </c>
      <c r="L52" s="13">
        <v>0</v>
      </c>
      <c r="M52" s="12">
        <v>0</v>
      </c>
      <c r="N52" s="12">
        <v>0</v>
      </c>
      <c r="O52" s="12">
        <v>0</v>
      </c>
      <c r="P52" s="88">
        <v>0</v>
      </c>
      <c r="Q52" s="93">
        <f>SUM(E52:P52)</f>
        <v>0</v>
      </c>
    </row>
    <row r="53" spans="1:17" ht="45" x14ac:dyDescent="0.25">
      <c r="A53" s="10" t="s">
        <v>63</v>
      </c>
      <c r="B53" s="99">
        <v>0</v>
      </c>
      <c r="C53" s="99">
        <v>0</v>
      </c>
      <c r="D53" s="99">
        <v>0</v>
      </c>
      <c r="E53" s="84">
        <v>0</v>
      </c>
      <c r="F53" s="12">
        <v>0</v>
      </c>
      <c r="G53" s="77">
        <v>0</v>
      </c>
      <c r="H53" s="12">
        <v>0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99">
        <v>0</v>
      </c>
      <c r="D54" s="99">
        <v>0</v>
      </c>
      <c r="E54" s="84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0</v>
      </c>
      <c r="C55" s="99">
        <v>0</v>
      </c>
      <c r="D55" s="104">
        <v>0</v>
      </c>
      <c r="E55" s="84">
        <v>0</v>
      </c>
      <c r="F55" s="12">
        <v>0</v>
      </c>
      <c r="G55" s="12">
        <v>0</v>
      </c>
      <c r="H55" s="12">
        <v>0</v>
      </c>
      <c r="I55" s="12">
        <v>0</v>
      </c>
      <c r="J55" s="19">
        <v>0</v>
      </c>
      <c r="K55" s="19">
        <v>0</v>
      </c>
      <c r="L55" s="19">
        <v>0</v>
      </c>
      <c r="M55" s="12">
        <v>0</v>
      </c>
      <c r="N55" s="12">
        <v>0</v>
      </c>
      <c r="O55" s="12">
        <v>0</v>
      </c>
      <c r="P55" s="13">
        <v>0</v>
      </c>
      <c r="Q55" s="12">
        <v>0</v>
      </c>
    </row>
    <row r="56" spans="1:17" ht="30" x14ac:dyDescent="0.25">
      <c r="A56" s="10" t="s">
        <v>66</v>
      </c>
      <c r="B56" s="99">
        <v>0</v>
      </c>
      <c r="C56" s="99">
        <v>0</v>
      </c>
      <c r="D56" s="99">
        <v>0</v>
      </c>
      <c r="E56" s="84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99">
        <v>0</v>
      </c>
      <c r="C57" s="99">
        <v>0</v>
      </c>
      <c r="D57" s="99">
        <v>0</v>
      </c>
      <c r="E57" s="84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99">
        <v>0</v>
      </c>
      <c r="C58" s="99">
        <v>0</v>
      </c>
      <c r="D58" s="99">
        <v>0</v>
      </c>
      <c r="E58" s="84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99">
        <v>0</v>
      </c>
      <c r="C59" s="99">
        <v>0</v>
      </c>
      <c r="D59" s="99">
        <v>0</v>
      </c>
      <c r="E59" s="84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99">
        <v>0</v>
      </c>
      <c r="C60" s="99">
        <v>0</v>
      </c>
      <c r="D60" s="99">
        <v>0</v>
      </c>
      <c r="E60" s="84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99">
        <v>0</v>
      </c>
      <c r="C61" s="99">
        <v>0</v>
      </c>
      <c r="D61" s="99">
        <v>0</v>
      </c>
      <c r="E61" s="85">
        <v>0</v>
      </c>
      <c r="F61" s="83">
        <v>0</v>
      </c>
      <c r="G61" s="83">
        <v>0</v>
      </c>
      <c r="H61" s="83">
        <v>0</v>
      </c>
      <c r="I61" s="83">
        <v>0</v>
      </c>
      <c r="J61" s="86">
        <v>0</v>
      </c>
      <c r="K61" s="83">
        <v>0</v>
      </c>
      <c r="L61" s="86">
        <v>0</v>
      </c>
      <c r="M61" s="83">
        <v>0</v>
      </c>
      <c r="N61" s="79">
        <v>0</v>
      </c>
      <c r="O61" s="83">
        <v>0</v>
      </c>
      <c r="P61" s="79">
        <v>0</v>
      </c>
      <c r="Q61" s="83">
        <v>0</v>
      </c>
    </row>
    <row r="62" spans="1:17" ht="30" x14ac:dyDescent="0.25">
      <c r="A62" s="10" t="s">
        <v>72</v>
      </c>
      <c r="B62" s="99">
        <v>0</v>
      </c>
      <c r="C62" s="99">
        <v>0</v>
      </c>
      <c r="D62" s="99">
        <v>0</v>
      </c>
      <c r="E62" s="84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99">
        <v>0</v>
      </c>
      <c r="C63" s="99">
        <v>0</v>
      </c>
      <c r="D63" s="99">
        <v>0</v>
      </c>
      <c r="E63" s="84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99">
        <v>0</v>
      </c>
      <c r="C64" s="99">
        <v>0</v>
      </c>
      <c r="D64" s="99">
        <v>0</v>
      </c>
      <c r="E64" s="84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99">
        <v>0</v>
      </c>
      <c r="C65" s="99">
        <v>0</v>
      </c>
      <c r="D65" s="99">
        <v>0</v>
      </c>
      <c r="E65" s="84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99">
        <v>0</v>
      </c>
      <c r="C66" s="99">
        <v>0</v>
      </c>
      <c r="D66" s="99">
        <v>0</v>
      </c>
      <c r="E66" s="85">
        <v>0</v>
      </c>
      <c r="F66" s="83">
        <v>0</v>
      </c>
      <c r="G66" s="83">
        <v>0</v>
      </c>
      <c r="H66" s="83">
        <v>0</v>
      </c>
      <c r="I66" s="83">
        <v>0</v>
      </c>
      <c r="J66" s="86">
        <v>0</v>
      </c>
      <c r="K66" s="83">
        <v>0</v>
      </c>
      <c r="L66" s="86">
        <v>0</v>
      </c>
      <c r="M66" s="83">
        <v>0</v>
      </c>
      <c r="N66" s="123">
        <v>0</v>
      </c>
      <c r="O66" s="83">
        <v>0</v>
      </c>
      <c r="P66" s="123">
        <v>0</v>
      </c>
      <c r="Q66" s="83">
        <v>0</v>
      </c>
    </row>
    <row r="67" spans="1:17" ht="30" x14ac:dyDescent="0.25">
      <c r="A67" s="10" t="s">
        <v>77</v>
      </c>
      <c r="B67" s="99">
        <v>0</v>
      </c>
      <c r="C67" s="99">
        <v>0</v>
      </c>
      <c r="D67" s="99">
        <v>0</v>
      </c>
      <c r="E67" s="84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99">
        <v>0</v>
      </c>
      <c r="C68" s="99">
        <v>0</v>
      </c>
      <c r="D68" s="99">
        <v>0</v>
      </c>
      <c r="E68" s="84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99">
        <v>0</v>
      </c>
      <c r="C69" s="99">
        <v>0</v>
      </c>
      <c r="D69" s="99">
        <v>0</v>
      </c>
      <c r="E69" s="85">
        <v>0</v>
      </c>
      <c r="F69" s="83">
        <v>0</v>
      </c>
      <c r="G69" s="83">
        <v>0</v>
      </c>
      <c r="H69" s="83">
        <v>0</v>
      </c>
      <c r="I69" s="83">
        <v>0</v>
      </c>
      <c r="J69" s="86">
        <v>0</v>
      </c>
      <c r="K69" s="83">
        <v>0</v>
      </c>
      <c r="L69" s="86">
        <v>0</v>
      </c>
      <c r="M69" s="12">
        <v>0</v>
      </c>
      <c r="N69" s="79">
        <v>0</v>
      </c>
      <c r="O69" s="12">
        <v>0</v>
      </c>
      <c r="P69" s="79">
        <v>0</v>
      </c>
      <c r="Q69" s="12">
        <v>0</v>
      </c>
    </row>
    <row r="70" spans="1:17" ht="30" x14ac:dyDescent="0.25">
      <c r="A70" s="10" t="s">
        <v>80</v>
      </c>
      <c r="B70" s="99">
        <v>0</v>
      </c>
      <c r="C70" s="99">
        <v>0</v>
      </c>
      <c r="D70" s="99">
        <v>0</v>
      </c>
      <c r="E70" s="84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99">
        <v>0</v>
      </c>
      <c r="C71" s="99">
        <v>0</v>
      </c>
      <c r="D71" s="99">
        <v>0</v>
      </c>
      <c r="E71" s="84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99">
        <v>0</v>
      </c>
      <c r="C72" s="99">
        <v>0</v>
      </c>
      <c r="D72" s="99">
        <v>0</v>
      </c>
      <c r="E72" s="84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07" t="s">
        <v>83</v>
      </c>
      <c r="B73" s="113">
        <v>0</v>
      </c>
      <c r="C73" s="114">
        <v>0</v>
      </c>
      <c r="D73" s="114">
        <v>0</v>
      </c>
      <c r="E73" s="74">
        <f>SUM(E9+E15+E25)</f>
        <v>5723251.2300000004</v>
      </c>
      <c r="F73" s="71">
        <v>0</v>
      </c>
      <c r="G73" s="72">
        <v>0</v>
      </c>
      <c r="H73" s="72">
        <v>0</v>
      </c>
      <c r="I73" s="72">
        <v>0</v>
      </c>
      <c r="J73" s="72">
        <v>0</v>
      </c>
      <c r="K73" s="72">
        <v>0</v>
      </c>
      <c r="L73" s="72">
        <v>0</v>
      </c>
      <c r="M73" s="92">
        <f>+M25+M15+M9</f>
        <v>0</v>
      </c>
      <c r="N73" s="94">
        <f>N25+N15+N9</f>
        <v>0</v>
      </c>
      <c r="O73" s="92">
        <f>SUM(O25+O15+O9)</f>
        <v>0</v>
      </c>
      <c r="P73" s="92">
        <f>SUM(P51+P25+P15+P9)</f>
        <v>0</v>
      </c>
      <c r="Q73" s="119">
        <f>SUM(E73:P73)</f>
        <v>5723251.2300000004</v>
      </c>
    </row>
    <row r="74" spans="1:17" x14ac:dyDescent="0.25">
      <c r="A74" s="5" t="s">
        <v>84</v>
      </c>
      <c r="B74" s="99">
        <v>0</v>
      </c>
      <c r="C74" s="99">
        <v>0</v>
      </c>
      <c r="D74" s="99">
        <v>0</v>
      </c>
      <c r="E74" s="75">
        <v>0</v>
      </c>
      <c r="F74" s="75">
        <v>0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3">
        <v>0</v>
      </c>
      <c r="N74" s="73">
        <v>0</v>
      </c>
      <c r="O74" s="73">
        <v>0</v>
      </c>
      <c r="P74" s="73">
        <v>0</v>
      </c>
      <c r="Q74" s="12">
        <v>0</v>
      </c>
    </row>
    <row r="75" spans="1:17" ht="30" x14ac:dyDescent="0.25">
      <c r="A75" s="7" t="s">
        <v>85</v>
      </c>
      <c r="B75" s="99">
        <v>0</v>
      </c>
      <c r="C75" s="99">
        <v>0</v>
      </c>
      <c r="D75" s="99">
        <v>0</v>
      </c>
      <c r="E75" s="76">
        <v>0</v>
      </c>
      <c r="F75" s="76">
        <v>0</v>
      </c>
      <c r="G75" s="76">
        <v>0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  <c r="M75" s="73">
        <v>0</v>
      </c>
      <c r="N75" s="83">
        <v>0</v>
      </c>
      <c r="O75" s="83">
        <v>0</v>
      </c>
      <c r="P75" s="73">
        <v>0</v>
      </c>
      <c r="Q75" s="12">
        <v>0</v>
      </c>
    </row>
    <row r="76" spans="1:17" ht="45" x14ac:dyDescent="0.25">
      <c r="A76" s="10" t="s">
        <v>86</v>
      </c>
      <c r="B76" s="99">
        <v>0</v>
      </c>
      <c r="C76" s="99">
        <v>0</v>
      </c>
      <c r="D76" s="99">
        <v>0</v>
      </c>
      <c r="E76" s="78">
        <v>0</v>
      </c>
      <c r="F76" s="78">
        <v>0</v>
      </c>
      <c r="G76" s="78">
        <v>0</v>
      </c>
      <c r="H76" s="78">
        <v>0</v>
      </c>
      <c r="I76" s="78">
        <v>0</v>
      </c>
      <c r="J76" s="78">
        <v>0</v>
      </c>
      <c r="K76" s="78">
        <v>0</v>
      </c>
      <c r="L76" s="78">
        <v>0</v>
      </c>
      <c r="M76" s="90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99">
        <v>0</v>
      </c>
      <c r="C77" s="99">
        <v>0</v>
      </c>
      <c r="D77" s="99">
        <v>0</v>
      </c>
      <c r="E77" s="78">
        <v>0</v>
      </c>
      <c r="F77" s="78">
        <v>0</v>
      </c>
      <c r="G77" s="78">
        <v>0</v>
      </c>
      <c r="H77" s="78">
        <v>0</v>
      </c>
      <c r="I77" s="78">
        <v>0</v>
      </c>
      <c r="J77" s="78">
        <v>0</v>
      </c>
      <c r="K77" s="78">
        <v>0</v>
      </c>
      <c r="L77" s="78">
        <v>0</v>
      </c>
      <c r="M77" s="90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99">
        <v>0</v>
      </c>
      <c r="C78" s="99">
        <v>0</v>
      </c>
      <c r="D78" s="99">
        <v>0</v>
      </c>
      <c r="E78" s="76">
        <v>0</v>
      </c>
      <c r="F78" s="76">
        <v>0</v>
      </c>
      <c r="G78" s="76">
        <v>0</v>
      </c>
      <c r="H78" s="76">
        <v>0</v>
      </c>
      <c r="I78" s="76">
        <v>0</v>
      </c>
      <c r="J78" s="76">
        <v>0</v>
      </c>
      <c r="K78" s="76">
        <v>0</v>
      </c>
      <c r="L78" s="76">
        <v>0</v>
      </c>
      <c r="M78" s="73">
        <v>0</v>
      </c>
      <c r="N78" s="83">
        <v>0</v>
      </c>
      <c r="O78" s="83">
        <v>0</v>
      </c>
      <c r="P78" s="83">
        <v>0</v>
      </c>
      <c r="Q78" s="83">
        <v>0</v>
      </c>
    </row>
    <row r="79" spans="1:17" ht="30" x14ac:dyDescent="0.25">
      <c r="A79" s="10" t="s">
        <v>89</v>
      </c>
      <c r="B79" s="99">
        <v>0</v>
      </c>
      <c r="C79" s="99">
        <v>0</v>
      </c>
      <c r="D79" s="99">
        <v>0</v>
      </c>
      <c r="E79" s="78">
        <v>0</v>
      </c>
      <c r="F79" s="78">
        <v>0</v>
      </c>
      <c r="G79" s="78">
        <v>0</v>
      </c>
      <c r="H79" s="78">
        <v>0</v>
      </c>
      <c r="I79" s="78">
        <v>0</v>
      </c>
      <c r="J79" s="78">
        <v>0</v>
      </c>
      <c r="K79" s="78">
        <v>0</v>
      </c>
      <c r="L79" s="78">
        <v>0</v>
      </c>
      <c r="M79" s="90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99">
        <v>0</v>
      </c>
      <c r="C80" s="99">
        <v>0</v>
      </c>
      <c r="D80" s="99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90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99">
        <v>0</v>
      </c>
      <c r="C81" s="99">
        <v>0</v>
      </c>
      <c r="D81" s="99">
        <v>0</v>
      </c>
      <c r="E81" s="76">
        <v>0</v>
      </c>
      <c r="F81" s="76">
        <v>0</v>
      </c>
      <c r="G81" s="76">
        <v>0</v>
      </c>
      <c r="H81" s="76">
        <v>0</v>
      </c>
      <c r="I81" s="76">
        <v>0</v>
      </c>
      <c r="J81" s="76">
        <v>0</v>
      </c>
      <c r="K81" s="76">
        <v>0</v>
      </c>
      <c r="L81" s="76">
        <v>0</v>
      </c>
      <c r="M81" s="73">
        <v>0</v>
      </c>
      <c r="N81" s="83">
        <v>0</v>
      </c>
      <c r="O81" s="83">
        <v>0</v>
      </c>
      <c r="P81" s="83">
        <v>0</v>
      </c>
      <c r="Q81" s="83">
        <v>0</v>
      </c>
    </row>
    <row r="82" spans="1:19" ht="45.75" customHeight="1" x14ac:dyDescent="0.25">
      <c r="A82" s="33" t="s">
        <v>92</v>
      </c>
      <c r="B82" s="99">
        <v>0</v>
      </c>
      <c r="C82" s="99">
        <v>0</v>
      </c>
      <c r="D82" s="99">
        <v>0</v>
      </c>
      <c r="E82" s="78">
        <v>0</v>
      </c>
      <c r="F82" s="78">
        <v>0</v>
      </c>
      <c r="G82" s="78">
        <v>0</v>
      </c>
      <c r="H82" s="78">
        <v>0</v>
      </c>
      <c r="I82" s="78">
        <v>0</v>
      </c>
      <c r="J82" s="78">
        <v>0</v>
      </c>
      <c r="K82" s="78">
        <v>0</v>
      </c>
      <c r="L82" s="78">
        <v>0</v>
      </c>
      <c r="M82" s="90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99">
        <v>0</v>
      </c>
      <c r="C83" s="99">
        <v>0</v>
      </c>
      <c r="D83" s="99">
        <v>0</v>
      </c>
      <c r="E83" s="87">
        <v>0</v>
      </c>
      <c r="F83" s="87">
        <v>0</v>
      </c>
      <c r="G83" s="87">
        <v>0</v>
      </c>
      <c r="H83" s="87">
        <v>0</v>
      </c>
      <c r="I83" s="87">
        <v>0</v>
      </c>
      <c r="J83" s="87">
        <v>0</v>
      </c>
      <c r="K83" s="87">
        <v>0</v>
      </c>
      <c r="L83" s="87">
        <v>0</v>
      </c>
      <c r="M83" s="91">
        <v>0</v>
      </c>
      <c r="N83" s="87">
        <v>0</v>
      </c>
      <c r="O83" s="121">
        <v>0</v>
      </c>
      <c r="P83" s="121">
        <v>0</v>
      </c>
      <c r="Q83" s="121">
        <v>0</v>
      </c>
    </row>
    <row r="84" spans="1:19" x14ac:dyDescent="0.25">
      <c r="B84" s="108"/>
      <c r="C84" s="105"/>
      <c r="D84" s="105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16"/>
    </row>
    <row r="85" spans="1:19" ht="51.75" customHeight="1" x14ac:dyDescent="0.25">
      <c r="A85" s="28" t="s">
        <v>94</v>
      </c>
      <c r="B85" s="106">
        <f>SUM(B9+B15+B25)</f>
        <v>97364686</v>
      </c>
      <c r="C85" s="110">
        <v>0</v>
      </c>
      <c r="D85" s="110">
        <v>0</v>
      </c>
      <c r="E85" s="125">
        <f>SUM(E73)</f>
        <v>5723251.2300000004</v>
      </c>
      <c r="F85" s="111">
        <f>SUM(F32,F26,F21,F16,F14,F11,F10)</f>
        <v>0</v>
      </c>
      <c r="G85" s="111">
        <v>0</v>
      </c>
      <c r="H85" s="111">
        <f>SUM(H34,H32,H30,H27,H26,H22,H16,H14,H11,H10)</f>
        <v>0</v>
      </c>
      <c r="I85" s="111">
        <f>SUM(I32,I26,I16,I14,I11,I10)</f>
        <v>0</v>
      </c>
      <c r="J85" s="112">
        <f>SUM(J32,J26,J16,J14,J11,J10)</f>
        <v>0</v>
      </c>
      <c r="K85" s="111">
        <f>SUM(K34,K28,K26,K27,K16,K14,K11,K10,K52)</f>
        <v>0</v>
      </c>
      <c r="L85" s="112">
        <f>SUM(L52,L34,L32,L30,L26,L22,L17,L16,L14,L11,L10)</f>
        <v>0</v>
      </c>
      <c r="M85" s="111">
        <v>0</v>
      </c>
      <c r="N85" s="111">
        <v>0</v>
      </c>
      <c r="O85" s="111">
        <v>0</v>
      </c>
      <c r="P85" s="92">
        <v>0</v>
      </c>
      <c r="Q85" s="120">
        <f>SUM(E85:P85)</f>
        <v>5723251.2300000004</v>
      </c>
    </row>
    <row r="86" spans="1:19" x14ac:dyDescent="0.25">
      <c r="A86" s="29" t="s">
        <v>110</v>
      </c>
      <c r="B86" s="109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2023-02-06T15:06:31Z</dcterms:modified>
</cp:coreProperties>
</file>