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ón Mensual 2026\EJECUCION 2026\"/>
    </mc:Choice>
  </mc:AlternateContent>
  <xr:revisionPtr revIDLastSave="0" documentId="13_ncr:1_{9D1B08F8-2202-4AB0-A03B-B1F4EC06B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P73" i="1" l="1"/>
  <c r="D34" i="1"/>
  <c r="D32" i="1"/>
  <c r="D26" i="1"/>
  <c r="D16" i="1"/>
  <c r="B15" i="1"/>
  <c r="C15" i="1"/>
  <c r="D14" i="1"/>
  <c r="D11" i="1"/>
  <c r="O9" i="1" l="1"/>
  <c r="N9" i="1"/>
  <c r="M61" i="1"/>
  <c r="M66" i="1"/>
  <c r="M69" i="1"/>
  <c r="L25" i="1"/>
  <c r="L15" i="1"/>
  <c r="L9" i="1"/>
  <c r="K9" i="1"/>
  <c r="J25" i="1"/>
  <c r="J15" i="1"/>
  <c r="J9" i="1"/>
  <c r="B86" i="3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P9" i="1"/>
  <c r="M9" i="1"/>
  <c r="I9" i="1"/>
  <c r="H9" i="1"/>
  <c r="E15" i="1"/>
  <c r="D15" i="1"/>
  <c r="E9" i="1"/>
  <c r="E73" i="1" s="1"/>
  <c r="F9" i="1"/>
  <c r="F25" i="1"/>
  <c r="G25" i="1"/>
  <c r="H25" i="1"/>
  <c r="I25" i="1"/>
  <c r="K25" i="1"/>
  <c r="M25" i="1"/>
  <c r="N25" i="1"/>
  <c r="O25" i="1"/>
  <c r="P25" i="1"/>
  <c r="E25" i="1"/>
  <c r="F15" i="1"/>
  <c r="D28" i="1"/>
  <c r="D27" i="1"/>
  <c r="D17" i="1"/>
  <c r="D9" i="1"/>
  <c r="D10" i="1"/>
  <c r="Q43" i="1"/>
  <c r="Q35" i="1"/>
  <c r="G15" i="1"/>
  <c r="H15" i="1"/>
  <c r="I15" i="1"/>
  <c r="K15" i="1"/>
  <c r="M15" i="1"/>
  <c r="N15" i="1"/>
  <c r="O15" i="1"/>
  <c r="P15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F73" i="1" l="1"/>
  <c r="F85" i="1" s="1"/>
  <c r="Q9" i="1"/>
  <c r="Q25" i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N61" i="1"/>
  <c r="O61" i="1"/>
  <c r="P61" i="1"/>
  <c r="F66" i="1"/>
  <c r="G66" i="1"/>
  <c r="H66" i="1"/>
  <c r="I66" i="1"/>
  <c r="J66" i="1"/>
  <c r="K66" i="1"/>
  <c r="L66" i="1"/>
  <c r="N66" i="1"/>
  <c r="O66" i="1"/>
  <c r="P66" i="1"/>
  <c r="F69" i="1"/>
  <c r="G69" i="1"/>
  <c r="H69" i="1"/>
  <c r="I69" i="1"/>
  <c r="J69" i="1"/>
  <c r="K69" i="1"/>
  <c r="L69" i="1"/>
  <c r="N69" i="1"/>
  <c r="O69" i="1"/>
  <c r="O73" i="1" s="1"/>
  <c r="O85" i="1" s="1"/>
  <c r="P69" i="1"/>
  <c r="P85" i="1" s="1"/>
  <c r="J73" i="1"/>
  <c r="J85" i="1" s="1"/>
  <c r="K73" i="1"/>
  <c r="K85" i="1" s="1"/>
  <c r="L73" i="1"/>
  <c r="L85" i="1" s="1"/>
  <c r="E69" i="1"/>
  <c r="E66" i="1"/>
  <c r="E61" i="1"/>
  <c r="B85" i="1"/>
  <c r="B30" i="1"/>
  <c r="B26" i="1"/>
  <c r="B22" i="1"/>
  <c r="B20" i="1"/>
  <c r="N73" i="1" l="1"/>
  <c r="N85" i="1" s="1"/>
  <c r="Q51" i="1"/>
  <c r="M73" i="1"/>
  <c r="M85" i="1" s="1"/>
  <c r="Q73" i="1" l="1"/>
  <c r="E85" i="1"/>
  <c r="Q85" i="1" s="1"/>
</calcChain>
</file>

<file path=xl/sharedStrings.xml><?xml version="1.0" encoding="utf-8"?>
<sst xmlns="http://schemas.openxmlformats.org/spreadsheetml/2006/main" count="196" uniqueCount="115">
  <si>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</si>
  <si>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</si>
  <si>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</si>
  <si>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</si>
  <si>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</si>
  <si>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</si>
  <si>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</si>
  <si>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</si>
  <si>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</si>
  <si>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</si>
  <si>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</si>
  <si>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</si>
  <si>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</si>
  <si>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</si>
  <si>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</si>
  <si>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</si>
  <si>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</si>
  <si>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</si>
  <si>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</si>
  <si>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</si>
  <si>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</si>
  <si>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</si>
  <si>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</si>
  <si>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</si>
  <si>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</si>
  <si>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</si>
  <si>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</si>
  <si>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</si>
  <si>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</si>
  <si>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</si>
  <si>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</si>
  <si>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</si>
  <si>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</si>
  <si>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</si>
  <si>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</si>
  <si>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</si>
  <si>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</si>
  <si>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</si>
  <si>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</si>
  <si>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</si>
  <si>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</si>
  <si>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</si>
  <si>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</si>
  <si>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</si>
  <si>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</si>
  <si>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</si>
  <si>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</si>
  <si>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</si>
  <si>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</si>
  <si>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</si>
  <si>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</si>
  <si>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</si>
  <si>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</si>
  <si>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</si>
  <si>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</si>
  <si>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</si>
  <si>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</si>
  <si>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</si>
  <si>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</si>
  <si>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</si>
  <si>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</si>
  <si>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</si>
  <si>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</si>
  <si>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</si>
  <si>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</si>
  <si>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</si>
  <si>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</si>
  <si>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</si>
  <si>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</si>
  <si>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</si>
  <si>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</si>
  <si>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</si>
  <si>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</si>
  <si>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</si>
  <si>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</si>
  <si>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</si>
  <si>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</si>
  <si>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</si>
  <si>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</si>
  <si>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</si>
  <si>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</si>
  <si>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</si>
  <si>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</si>
  <si>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</si>
  <si>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</si>
  <si>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</si>
  <si>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</si>
  <si>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</si>
  <si>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</si>
  <si>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</si>
  <si>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</si>
  <si>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</si>
  <si>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</si>
  <si>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</si>
  <si>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</si>
  <si>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</si>
  <si>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</si>
  <si>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</si>
  <si>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</si>
  <si>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</si>
  <si>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</si>
  <si>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</si>
  <si>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</si>
  <si>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</si>
  <si>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</si>
  <si>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</si>
  <si>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</si>
  <si>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</si>
  <si>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</si>
  <si>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Lic. Micauris García</t>
  </si>
  <si>
    <t>Encargado Presupuesto.</t>
  </si>
  <si>
    <t>2.1.3 - DIETAS Y GASTOS DE 498,080.65REPRESENTACIÓN</t>
  </si>
  <si>
    <t>Año [2026]</t>
  </si>
  <si>
    <t>Fecha de registro:  3 de febrero  2026</t>
  </si>
  <si>
    <t>Fecha de imputación: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</si>
</sst>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164" fontId="6" fillId="0" borderId="4" xfId="0" applyNumberFormat="1" applyFont="1" applyBorder="1"/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2" fillId="2" borderId="8" xfId="1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323850</xdr:colOff>
      <xdr:row>0</xdr:row>
      <xdr:rowOff>228599</xdr:rowOff>
    </xdr:from>
    <xdr:to>
      <xdr:col>18</xdr:col>
      <xdr:colOff>438151</xdr:colOff>
      <xdr:row>3</xdr:row>
      <xdr:rowOff>194131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2275" y="228599"/>
          <a:ext cx="981075" cy="679907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89807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A28" zoomScale="85" zoomScaleNormal="85" workbookViewId="0">
      <selection activeCell="P75" sqref="P75"/>
    </sheetView>
  </sheetViews>
  <sheetFormatPr baseColWidth="10" defaultRowHeight="15" x14ac:dyDescent="0.25"/>
  <cols>
    <col min="1" max="1" width="31.42578125" customWidth="1"/>
    <col min="2" max="2" width="19" customWidth="1"/>
    <col min="3" max="3" width="24.5703125" bestFit="1" customWidth="1"/>
    <col min="4" max="4" width="21.42578125" bestFit="1" customWidth="1"/>
    <col min="5" max="7" width="17.7109375" bestFit="1" customWidth="1"/>
    <col min="8" max="8" width="17.140625" customWidth="1"/>
    <col min="9" max="9" width="18.140625" bestFit="1" customWidth="1"/>
    <col min="10" max="11" width="17.28515625" bestFit="1" customWidth="1"/>
    <col min="12" max="12" width="26.28515625" customWidth="1"/>
    <col min="13" max="13" width="17.28515625" bestFit="1" customWidth="1"/>
    <col min="14" max="14" width="17.7109375" bestFit="1" customWidth="1"/>
    <col min="15" max="15" width="15.5703125" customWidth="1"/>
    <col min="16" max="16" width="12.85546875" customWidth="1"/>
    <col min="17" max="17" width="19.140625" bestFit="1" customWidth="1"/>
    <col min="18" max="18" width="13" customWidth="1"/>
  </cols>
  <sheetData>
    <row r="1" spans="1:19" ht="18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8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8.75" x14ac:dyDescent="0.25">
      <c r="A3" s="102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15.75" x14ac:dyDescent="0.25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x14ac:dyDescent="0.25">
      <c r="A5" s="104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x14ac:dyDescent="0.25">
      <c r="E6" s="99" t="s">
        <v>107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ht="26.25" customHeight="1" x14ac:dyDescent="0.25">
      <c r="A8" s="4" t="s">
        <v>18</v>
      </c>
      <c r="B8" s="11">
        <v>117183641</v>
      </c>
      <c r="C8" s="76"/>
      <c r="D8" s="76">
        <v>117183641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73122291.560000002</v>
      </c>
      <c r="E9" s="94">
        <f t="shared" si="0"/>
        <v>4618488.07</v>
      </c>
      <c r="F9" s="94">
        <f t="shared" si="0"/>
        <v>0</v>
      </c>
      <c r="G9" s="94">
        <f t="shared" si="0"/>
        <v>0</v>
      </c>
      <c r="H9" s="94">
        <f t="shared" si="0"/>
        <v>0</v>
      </c>
      <c r="I9" s="94">
        <f>SUM(I10:I14)</f>
        <v>0</v>
      </c>
      <c r="J9" s="94">
        <f t="shared" si="0"/>
        <v>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4618488.07</v>
      </c>
    </row>
    <row r="10" spans="1:19" ht="23.25" customHeight="1" x14ac:dyDescent="0.25">
      <c r="A10" s="8" t="s">
        <v>20</v>
      </c>
      <c r="B10" s="11">
        <v>48385808</v>
      </c>
      <c r="C10" s="9">
        <v>867.06700000000001</v>
      </c>
      <c r="D10" s="9">
        <f>31462941+13160000+4629934</f>
        <v>49252875</v>
      </c>
      <c r="E10" s="11">
        <v>3347310.87</v>
      </c>
      <c r="F10" s="10"/>
      <c r="G10" s="10"/>
      <c r="H10" s="10">
        <v>0</v>
      </c>
      <c r="I10" s="10">
        <v>0</v>
      </c>
      <c r="J10" s="10">
        <v>0</v>
      </c>
      <c r="K10" s="10">
        <v>0</v>
      </c>
      <c r="L10" s="48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ht="19.5" customHeight="1" x14ac:dyDescent="0.25">
      <c r="A11" s="8" t="s">
        <v>21</v>
      </c>
      <c r="B11" s="9">
        <v>17581573</v>
      </c>
      <c r="C11" s="98">
        <v>116855.44</v>
      </c>
      <c r="D11" s="9">
        <f>B11-C11</f>
        <v>17464717.559999999</v>
      </c>
      <c r="E11" s="11">
        <v>763170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48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111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48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48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6404699</v>
      </c>
      <c r="C14" s="12">
        <v>0</v>
      </c>
      <c r="D14" s="9">
        <f>B14</f>
        <v>6404699</v>
      </c>
      <c r="E14" s="11">
        <v>508007.2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48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>
        <f t="shared" ref="B15:C15" si="1">SUM(B16:B24)</f>
        <v>9410000</v>
      </c>
      <c r="C15" s="14">
        <f t="shared" si="1"/>
        <v>1332243.77</v>
      </c>
      <c r="D15" s="14">
        <f>SUM(D16:D24)</f>
        <v>10092243.77</v>
      </c>
      <c r="E15" s="70">
        <f>SUM(E16:E24)</f>
        <v>598876.69999999995</v>
      </c>
      <c r="F15" s="70">
        <f>SUM(F16:F24)</f>
        <v>0</v>
      </c>
      <c r="G15" s="70">
        <f t="shared" ref="G15:P15" si="2">SUM(G16:G24)</f>
        <v>0</v>
      </c>
      <c r="H15" s="70">
        <f t="shared" si="2"/>
        <v>0</v>
      </c>
      <c r="I15" s="70">
        <f t="shared" si="2"/>
        <v>0</v>
      </c>
      <c r="J15" s="70">
        <f t="shared" si="2"/>
        <v>0</v>
      </c>
      <c r="K15" s="70">
        <f t="shared" si="2"/>
        <v>0</v>
      </c>
      <c r="L15" s="70">
        <f t="shared" si="2"/>
        <v>0</v>
      </c>
      <c r="M15" s="70">
        <f t="shared" si="2"/>
        <v>0</v>
      </c>
      <c r="N15" s="70">
        <f t="shared" si="2"/>
        <v>0</v>
      </c>
      <c r="O15" s="70">
        <f t="shared" si="2"/>
        <v>0</v>
      </c>
      <c r="P15" s="70">
        <f t="shared" si="2"/>
        <v>0</v>
      </c>
      <c r="Q15" s="70">
        <f>SUM(E15:P15)</f>
        <v>598876.69999999995</v>
      </c>
    </row>
    <row r="16" spans="1:19" ht="24.75" customHeight="1" x14ac:dyDescent="0.25">
      <c r="A16" s="8" t="s">
        <v>26</v>
      </c>
      <c r="B16" s="9">
        <v>6960000</v>
      </c>
      <c r="C16" s="9">
        <v>882243.77</v>
      </c>
      <c r="D16" s="9">
        <f>B16+C16</f>
        <v>7842243.7699999996</v>
      </c>
      <c r="E16" s="11">
        <v>598876.69999999995</v>
      </c>
      <c r="F16" s="10"/>
      <c r="G16" s="10"/>
      <c r="H16" s="10"/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/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ht="24" customHeight="1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10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10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ht="21.75" customHeight="1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ht="21.75" customHeight="1" x14ac:dyDescent="0.25">
      <c r="A21" s="8" t="s">
        <v>31</v>
      </c>
      <c r="B21" s="9">
        <v>1650000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10">
        <v>0</v>
      </c>
      <c r="P21" s="67">
        <v>0</v>
      </c>
      <c r="Q21" s="67">
        <v>0</v>
      </c>
    </row>
    <row r="22" spans="1:17" ht="60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48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48">
        <v>0</v>
      </c>
      <c r="M23" s="68">
        <v>0</v>
      </c>
      <c r="N23" s="68">
        <v>0</v>
      </c>
      <c r="O23" s="10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48">
        <v>0</v>
      </c>
      <c r="M24" s="68">
        <v>0</v>
      </c>
      <c r="N24" s="68">
        <v>0</v>
      </c>
      <c r="O24" s="10">
        <v>0</v>
      </c>
      <c r="P24" s="68">
        <v>0</v>
      </c>
      <c r="Q24" s="68">
        <v>0</v>
      </c>
    </row>
    <row r="25" spans="1:17" ht="26.25" customHeight="1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0</v>
      </c>
      <c r="G25" s="66">
        <f t="shared" ref="G25:P25" si="3">SUM(G26:G42)</f>
        <v>0</v>
      </c>
      <c r="H25" s="66">
        <f t="shared" si="3"/>
        <v>0</v>
      </c>
      <c r="I25" s="66">
        <f t="shared" si="3"/>
        <v>0</v>
      </c>
      <c r="J25" s="66">
        <f t="shared" si="3"/>
        <v>0</v>
      </c>
      <c r="K25" s="66">
        <f t="shared" si="3"/>
        <v>0</v>
      </c>
      <c r="L25" s="66">
        <f>SUM(L26:L42)</f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91">
        <f>SUM(E25:P25)</f>
        <v>0</v>
      </c>
    </row>
    <row r="26" spans="1:17" ht="45" customHeight="1" x14ac:dyDescent="0.25">
      <c r="A26" s="8" t="s">
        <v>36</v>
      </c>
      <c r="B26" s="15">
        <f>10620000</f>
        <v>10620000</v>
      </c>
      <c r="C26" s="98">
        <v>852243.77</v>
      </c>
      <c r="D26" s="9">
        <f>B26-C26</f>
        <v>9767756.2300000004</v>
      </c>
      <c r="E26" s="11">
        <v>0</v>
      </c>
      <c r="F26" s="11"/>
      <c r="G26" s="11"/>
      <c r="H26" s="11"/>
      <c r="I26" s="10">
        <v>0</v>
      </c>
      <c r="J26" s="11">
        <v>0</v>
      </c>
      <c r="K26" s="11">
        <v>0</v>
      </c>
      <c r="L26" s="48">
        <v>0</v>
      </c>
      <c r="M26" s="11">
        <v>0</v>
      </c>
      <c r="N26" s="11">
        <v>0</v>
      </c>
      <c r="O26" s="10">
        <v>0</v>
      </c>
      <c r="P26" s="11">
        <v>0</v>
      </c>
      <c r="Q26" s="11">
        <v>0</v>
      </c>
    </row>
    <row r="27" spans="1:17" ht="24.75" customHeight="1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48">
        <v>0</v>
      </c>
      <c r="M27" s="11">
        <v>0</v>
      </c>
      <c r="N27" s="11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48">
        <v>0</v>
      </c>
      <c r="M28" s="10">
        <v>0</v>
      </c>
      <c r="N28" s="11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48">
        <v>0</v>
      </c>
      <c r="M29" s="10">
        <v>0</v>
      </c>
      <c r="N29" s="11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48">
        <v>0</v>
      </c>
      <c r="M30" s="10">
        <v>0</v>
      </c>
      <c r="N30" s="11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48">
        <v>0</v>
      </c>
      <c r="M31" s="10">
        <v>0</v>
      </c>
      <c r="N31" s="11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v>3050000</v>
      </c>
      <c r="C32" s="98">
        <v>30000</v>
      </c>
      <c r="D32" s="9">
        <f>B32-C32:C32</f>
        <v>3020000</v>
      </c>
      <c r="E32" s="69">
        <v>0</v>
      </c>
      <c r="F32" s="69">
        <v>0</v>
      </c>
      <c r="G32" s="69"/>
      <c r="H32" s="69">
        <v>0</v>
      </c>
      <c r="I32" s="10">
        <v>0</v>
      </c>
      <c r="J32" s="10">
        <v>0</v>
      </c>
      <c r="K32" s="10">
        <v>0</v>
      </c>
      <c r="L32" s="10">
        <v>0</v>
      </c>
      <c r="M32" s="69">
        <v>0</v>
      </c>
      <c r="N32" s="11">
        <v>0</v>
      </c>
      <c r="O32" s="10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16368752</v>
      </c>
      <c r="C34" s="32">
        <v>0</v>
      </c>
      <c r="D34" s="9">
        <f>B34</f>
        <v>16368752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4">SUM(F36:F42)</f>
        <v>0</v>
      </c>
      <c r="G35" s="66">
        <f t="shared" si="4"/>
        <v>0</v>
      </c>
      <c r="H35" s="66">
        <f t="shared" si="4"/>
        <v>0</v>
      </c>
      <c r="I35" s="66">
        <f t="shared" si="4"/>
        <v>0</v>
      </c>
      <c r="J35" s="66">
        <f t="shared" si="4"/>
        <v>0</v>
      </c>
      <c r="K35" s="66">
        <f t="shared" si="4"/>
        <v>0</v>
      </c>
      <c r="L35" s="66">
        <f t="shared" si="4"/>
        <v>0</v>
      </c>
      <c r="M35" s="66">
        <f t="shared" si="4"/>
        <v>0</v>
      </c>
      <c r="N35" s="66">
        <f t="shared" si="4"/>
        <v>0</v>
      </c>
      <c r="O35" s="66">
        <f t="shared" si="4"/>
        <v>0</v>
      </c>
      <c r="P35" s="66">
        <f t="shared" si="4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45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24" customHeight="1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5">SUM(F44:F50)</f>
        <v>0</v>
      </c>
      <c r="G43" s="72">
        <f t="shared" si="5"/>
        <v>0</v>
      </c>
      <c r="H43" s="72">
        <f t="shared" si="5"/>
        <v>0</v>
      </c>
      <c r="I43" s="72">
        <f t="shared" si="5"/>
        <v>0</v>
      </c>
      <c r="J43" s="72">
        <f t="shared" si="5"/>
        <v>0</v>
      </c>
      <c r="K43" s="72">
        <f t="shared" si="5"/>
        <v>0</v>
      </c>
      <c r="L43" s="72">
        <f t="shared" si="5"/>
        <v>0</v>
      </c>
      <c r="M43" s="72">
        <f t="shared" si="5"/>
        <v>0</v>
      </c>
      <c r="N43" s="72">
        <f t="shared" si="5"/>
        <v>0</v>
      </c>
      <c r="O43" s="72">
        <f t="shared" si="5"/>
        <v>0</v>
      </c>
      <c r="P43" s="72">
        <f t="shared" si="5"/>
        <v>0</v>
      </c>
      <c r="Q43" s="91">
        <f>SUM(E43:P43)</f>
        <v>0</v>
      </c>
    </row>
    <row r="44" spans="1:17" ht="30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30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6">SUM(F53:F60)</f>
        <v>0</v>
      </c>
      <c r="G51" s="72">
        <f t="shared" si="6"/>
        <v>0</v>
      </c>
      <c r="H51" s="72">
        <f t="shared" si="6"/>
        <v>0</v>
      </c>
      <c r="I51" s="72">
        <f t="shared" si="6"/>
        <v>0</v>
      </c>
      <c r="J51" s="72">
        <f t="shared" si="6"/>
        <v>0</v>
      </c>
      <c r="K51" s="72">
        <f t="shared" si="6"/>
        <v>0</v>
      </c>
      <c r="L51" s="72">
        <f t="shared" si="6"/>
        <v>0</v>
      </c>
      <c r="M51" s="72">
        <f t="shared" si="6"/>
        <v>0</v>
      </c>
      <c r="N51" s="72">
        <f t="shared" si="6"/>
        <v>0</v>
      </c>
      <c r="O51" s="72">
        <f t="shared" si="6"/>
        <v>0</v>
      </c>
      <c r="P51" s="72">
        <f t="shared" si="6"/>
        <v>0</v>
      </c>
      <c r="Q51" s="91">
        <f t="shared" ref="Q51:Q73" si="7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30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8">SUM(F62:F65)</f>
        <v>0</v>
      </c>
      <c r="G61" s="72">
        <f t="shared" si="8"/>
        <v>0</v>
      </c>
      <c r="H61" s="72">
        <f t="shared" si="8"/>
        <v>0</v>
      </c>
      <c r="I61" s="72">
        <f t="shared" si="8"/>
        <v>0</v>
      </c>
      <c r="J61" s="72">
        <f t="shared" si="8"/>
        <v>0</v>
      </c>
      <c r="K61" s="72">
        <f t="shared" si="8"/>
        <v>0</v>
      </c>
      <c r="L61" s="72">
        <f t="shared" si="8"/>
        <v>0</v>
      </c>
      <c r="M61" s="72">
        <f t="shared" si="8"/>
        <v>0</v>
      </c>
      <c r="N61" s="72">
        <f t="shared" si="8"/>
        <v>0</v>
      </c>
      <c r="O61" s="72">
        <f t="shared" si="8"/>
        <v>0</v>
      </c>
      <c r="P61" s="72">
        <f t="shared" si="8"/>
        <v>0</v>
      </c>
      <c r="Q61" s="91">
        <f t="shared" si="7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9">SUM(F67:F68)</f>
        <v>0</v>
      </c>
      <c r="G66" s="72">
        <f t="shared" si="9"/>
        <v>0</v>
      </c>
      <c r="H66" s="72">
        <f t="shared" si="9"/>
        <v>0</v>
      </c>
      <c r="I66" s="72">
        <f t="shared" si="9"/>
        <v>0</v>
      </c>
      <c r="J66" s="72">
        <f t="shared" si="9"/>
        <v>0</v>
      </c>
      <c r="K66" s="72">
        <f t="shared" si="9"/>
        <v>0</v>
      </c>
      <c r="L66" s="72">
        <f t="shared" si="9"/>
        <v>0</v>
      </c>
      <c r="M66" s="72">
        <f t="shared" si="9"/>
        <v>0</v>
      </c>
      <c r="N66" s="72">
        <f t="shared" si="9"/>
        <v>0</v>
      </c>
      <c r="O66" s="72">
        <f t="shared" si="9"/>
        <v>0</v>
      </c>
      <c r="P66" s="72">
        <f t="shared" si="9"/>
        <v>0</v>
      </c>
      <c r="Q66" s="91">
        <f t="shared" si="7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45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10">SUM(F70:F72)</f>
        <v>0</v>
      </c>
      <c r="G69" s="72">
        <f t="shared" si="10"/>
        <v>0</v>
      </c>
      <c r="H69" s="72">
        <f t="shared" si="10"/>
        <v>0</v>
      </c>
      <c r="I69" s="72">
        <f t="shared" si="10"/>
        <v>0</v>
      </c>
      <c r="J69" s="72">
        <f t="shared" si="10"/>
        <v>0</v>
      </c>
      <c r="K69" s="72">
        <f t="shared" si="10"/>
        <v>0</v>
      </c>
      <c r="L69" s="72">
        <f t="shared" si="10"/>
        <v>0</v>
      </c>
      <c r="M69" s="72">
        <f t="shared" si="10"/>
        <v>0</v>
      </c>
      <c r="N69" s="72">
        <f t="shared" si="10"/>
        <v>0</v>
      </c>
      <c r="O69" s="72">
        <f t="shared" si="10"/>
        <v>0</v>
      </c>
      <c r="P69" s="72">
        <f t="shared" si="10"/>
        <v>0</v>
      </c>
      <c r="Q69" s="91">
        <f t="shared" si="7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5217364.7700000005</v>
      </c>
      <c r="F73" s="105">
        <f>SUM(F9+F15+F25+F69+F66+F61+F51+F43+F35)</f>
        <v>0</v>
      </c>
      <c r="G73" s="105">
        <f t="shared" ref="G73:P73" si="11">SUM(G9+G15+G25+G69+G66+G61+G51+G43+G35)</f>
        <v>0</v>
      </c>
      <c r="H73" s="64">
        <f t="shared" si="11"/>
        <v>0</v>
      </c>
      <c r="I73" s="64">
        <f t="shared" si="11"/>
        <v>0</v>
      </c>
      <c r="J73" s="64">
        <f t="shared" si="11"/>
        <v>0</v>
      </c>
      <c r="K73" s="105">
        <f t="shared" si="11"/>
        <v>0</v>
      </c>
      <c r="L73" s="105">
        <f t="shared" si="11"/>
        <v>0</v>
      </c>
      <c r="M73" s="105">
        <f t="shared" si="11"/>
        <v>0</v>
      </c>
      <c r="N73" s="105">
        <f t="shared" si="11"/>
        <v>0</v>
      </c>
      <c r="O73" s="105">
        <f t="shared" si="11"/>
        <v>0</v>
      </c>
      <c r="P73" s="105">
        <f t="shared" si="11"/>
        <v>0</v>
      </c>
      <c r="Q73" s="96">
        <f t="shared" si="7"/>
        <v>5217364.7700000005</v>
      </c>
    </row>
    <row r="74" spans="1:17" ht="36" customHeight="1" x14ac:dyDescent="0.25">
      <c r="A74" s="4" t="s">
        <v>84</v>
      </c>
      <c r="B74" s="12"/>
      <c r="C74" s="12">
        <v>0</v>
      </c>
      <c r="D74" s="12">
        <v>0</v>
      </c>
      <c r="E74" s="106">
        <v>0</v>
      </c>
      <c r="F74" s="106">
        <v>0</v>
      </c>
      <c r="G74" s="106">
        <v>0</v>
      </c>
      <c r="H74" s="106">
        <v>0</v>
      </c>
      <c r="I74" s="106">
        <v>0</v>
      </c>
      <c r="J74" s="65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0</v>
      </c>
      <c r="Q74" s="91">
        <f t="shared" ref="Q74:Q85" si="12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106">
        <v>0</v>
      </c>
      <c r="Q75" s="91">
        <f t="shared" si="12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106">
        <v>0</v>
      </c>
      <c r="Q76" s="91">
        <f t="shared" si="12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106">
        <v>0</v>
      </c>
      <c r="Q77" s="91">
        <f t="shared" si="12"/>
        <v>0</v>
      </c>
    </row>
    <row r="78" spans="1:17" ht="25.5" customHeight="1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106">
        <v>0</v>
      </c>
      <c r="Q78" s="91">
        <f t="shared" si="12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106">
        <v>0</v>
      </c>
      <c r="Q79" s="91">
        <f t="shared" si="12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106">
        <v>0</v>
      </c>
      <c r="Q80" s="91">
        <f t="shared" si="12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106">
        <v>0</v>
      </c>
      <c r="Q81" s="91">
        <f t="shared" si="12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106">
        <v>0</v>
      </c>
      <c r="Q82" s="91">
        <f t="shared" si="12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2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2"/>
        <v>0</v>
      </c>
    </row>
    <row r="85" spans="1:19" ht="51.75" customHeight="1" x14ac:dyDescent="0.25">
      <c r="A85" s="24" t="s">
        <v>94</v>
      </c>
      <c r="B85" s="81">
        <f>SUM(B9:B84)</f>
        <v>126593641</v>
      </c>
      <c r="C85" s="84">
        <v>0</v>
      </c>
      <c r="D85" s="84">
        <v>0</v>
      </c>
      <c r="E85" s="90">
        <f>SUM(E73)</f>
        <v>5217364.7700000005</v>
      </c>
      <c r="F85" s="90">
        <f>SUM(F73)</f>
        <v>0</v>
      </c>
      <c r="G85" s="107">
        <f t="shared" ref="G85:P85" si="13">SUM(G73)</f>
        <v>0</v>
      </c>
      <c r="H85" s="90">
        <f t="shared" si="13"/>
        <v>0</v>
      </c>
      <c r="I85" s="90">
        <f t="shared" si="13"/>
        <v>0</v>
      </c>
      <c r="J85" s="90">
        <f t="shared" si="13"/>
        <v>0</v>
      </c>
      <c r="K85" s="90">
        <f t="shared" si="13"/>
        <v>0</v>
      </c>
      <c r="L85" s="107">
        <f t="shared" si="13"/>
        <v>0</v>
      </c>
      <c r="M85" s="107">
        <f t="shared" si="13"/>
        <v>0</v>
      </c>
      <c r="N85" s="107">
        <f t="shared" si="13"/>
        <v>0</v>
      </c>
      <c r="O85" s="90">
        <f t="shared" si="13"/>
        <v>0</v>
      </c>
      <c r="P85" s="90">
        <f t="shared" si="13"/>
        <v>0</v>
      </c>
      <c r="Q85" s="97">
        <f t="shared" si="12"/>
        <v>5217364.7700000005</v>
      </c>
    </row>
    <row r="86" spans="1:19" x14ac:dyDescent="0.25">
      <c r="A86" s="25" t="s">
        <v>113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114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109</v>
      </c>
    </row>
    <row r="93" spans="1:19" x14ac:dyDescent="0.25">
      <c r="A93" t="s">
        <v>110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2025-08-04T18:42:30Z</cp:lastPrinted>
  <dcterms:created xsi:type="dcterms:W3CDTF">2022-02-01T17:49:31Z</dcterms:created>
  <dcterms:modified xsi:type="dcterms:W3CDTF">2026-02-04T16:17:55Z</dcterms:modified>
</cp:coreProperties>
</file>